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5039\Downloads\Q3\S71\"/>
    </mc:Choice>
  </mc:AlternateContent>
  <xr:revisionPtr revIDLastSave="0" documentId="8_{9A240F59-502C-4813-887F-F034CD96141B}" xr6:coauthVersionLast="47" xr6:coauthVersionMax="47" xr10:uidLastSave="{00000000-0000-0000-0000-000000000000}"/>
  <workbookProtection workbookAlgorithmName="SHA-512" workbookHashValue="ZECU74LJoT6Ek/Rjm18RWVnIVcT8PqIlTcl2kOwZMT6c0hrNylKw+3maxXpeAJM56ZklrPMr/lOMHMdVoJ3bHQ==" workbookSaltValue="cZBLNmXZ4sEflfKhoR6ReA==" workbookSpinCount="100000" lockStructure="1"/>
  <bookViews>
    <workbookView xWindow="-110" yWindow="-110" windowWidth="19420" windowHeight="11500" xr2:uid="{00000000-000D-0000-FFFF-FFFF00000000}"/>
  </bookViews>
  <sheets>
    <sheet name="DC42" sheetId="1" r:id="rId1"/>
    <sheet name="DC48" sheetId="2" r:id="rId2"/>
    <sheet name="EKU" sheetId="3" r:id="rId3"/>
    <sheet name="GT421" sheetId="4" r:id="rId4"/>
    <sheet name="GT422" sheetId="5" r:id="rId5"/>
    <sheet name="GT423" sheetId="6" r:id="rId6"/>
    <sheet name="GT481" sheetId="7" r:id="rId7"/>
    <sheet name="GT484" sheetId="8" r:id="rId8"/>
    <sheet name="GT485" sheetId="9" r:id="rId9"/>
    <sheet name="JHB" sheetId="10" r:id="rId10"/>
    <sheet name="TSH" sheetId="11" r:id="rId11"/>
  </sheets>
  <definedNames>
    <definedName name="_xlnm.Print_Area" localSheetId="0">'DC42'!$A$1:$X$78</definedName>
    <definedName name="_xlnm.Print_Area" localSheetId="1">'DC48'!$A$1:$X$78</definedName>
    <definedName name="_xlnm.Print_Area" localSheetId="2">EKU!$A$1:$X$78</definedName>
    <definedName name="_xlnm.Print_Area" localSheetId="3">'GT421'!$A$1:$X$78</definedName>
    <definedName name="_xlnm.Print_Area" localSheetId="4">'GT422'!$A$1:$X$78</definedName>
    <definedName name="_xlnm.Print_Area" localSheetId="5">'GT423'!$A$1:$X$78</definedName>
    <definedName name="_xlnm.Print_Area" localSheetId="6">'GT481'!$A$1:$X$78</definedName>
    <definedName name="_xlnm.Print_Area" localSheetId="7">'GT484'!$A$1:$X$78</definedName>
    <definedName name="_xlnm.Print_Area" localSheetId="8">'GT485'!$A$1:$X$78</definedName>
    <definedName name="_xlnm.Print_Area" localSheetId="9">JHB!$A$1:$X$78</definedName>
    <definedName name="_xlnm.Print_Area" localSheetId="10">TSH!$A$1:$X$78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2" i="2" l="1"/>
  <c r="V62" i="2"/>
  <c r="W62" i="3"/>
  <c r="V62" i="3"/>
  <c r="W62" i="4"/>
  <c r="V62" i="4"/>
  <c r="W62" i="5"/>
  <c r="V62" i="5"/>
  <c r="W62" i="6"/>
  <c r="V62" i="6"/>
  <c r="W62" i="7"/>
  <c r="V62" i="7"/>
  <c r="W62" i="8"/>
  <c r="V62" i="8"/>
  <c r="W62" i="9"/>
  <c r="V62" i="9"/>
  <c r="W62" i="10"/>
  <c r="V62" i="10"/>
  <c r="W62" i="11"/>
  <c r="V62" i="11"/>
  <c r="W62" i="1"/>
  <c r="V62" i="1"/>
  <c r="O62" i="2"/>
  <c r="N62" i="2"/>
  <c r="M62" i="2"/>
  <c r="L62" i="2"/>
  <c r="K62" i="2"/>
  <c r="S62" i="2" s="1"/>
  <c r="J62" i="2"/>
  <c r="R62" i="2" s="1"/>
  <c r="I62" i="2"/>
  <c r="H62" i="2"/>
  <c r="G62" i="2"/>
  <c r="F62" i="2"/>
  <c r="D62" i="2"/>
  <c r="C62" i="2"/>
  <c r="B62" i="2"/>
  <c r="O62" i="3"/>
  <c r="N62" i="3"/>
  <c r="M62" i="3"/>
  <c r="L62" i="3"/>
  <c r="K62" i="3"/>
  <c r="J62" i="3"/>
  <c r="R62" i="3" s="1"/>
  <c r="I62" i="3"/>
  <c r="H62" i="3"/>
  <c r="G62" i="3"/>
  <c r="F62" i="3"/>
  <c r="D62" i="3"/>
  <c r="C62" i="3"/>
  <c r="B62" i="3"/>
  <c r="O62" i="4"/>
  <c r="N62" i="4"/>
  <c r="M62" i="4"/>
  <c r="L62" i="4"/>
  <c r="K62" i="4"/>
  <c r="S62" i="4" s="1"/>
  <c r="J62" i="4"/>
  <c r="R62" i="4" s="1"/>
  <c r="I62" i="4"/>
  <c r="H62" i="4"/>
  <c r="G62" i="4"/>
  <c r="F62" i="4"/>
  <c r="D62" i="4"/>
  <c r="C62" i="4"/>
  <c r="B62" i="4"/>
  <c r="O62" i="5"/>
  <c r="N62" i="5"/>
  <c r="M62" i="5"/>
  <c r="L62" i="5"/>
  <c r="K62" i="5"/>
  <c r="S62" i="5" s="1"/>
  <c r="J62" i="5"/>
  <c r="R62" i="5" s="1"/>
  <c r="I62" i="5"/>
  <c r="H62" i="5"/>
  <c r="G62" i="5"/>
  <c r="F62" i="5"/>
  <c r="D62" i="5"/>
  <c r="C62" i="5"/>
  <c r="B62" i="5"/>
  <c r="O62" i="6"/>
  <c r="N62" i="6"/>
  <c r="M62" i="6"/>
  <c r="L62" i="6"/>
  <c r="K62" i="6"/>
  <c r="S62" i="6" s="1"/>
  <c r="J62" i="6"/>
  <c r="R62" i="6" s="1"/>
  <c r="I62" i="6"/>
  <c r="H62" i="6"/>
  <c r="G62" i="6"/>
  <c r="F62" i="6"/>
  <c r="D62" i="6"/>
  <c r="C62" i="6"/>
  <c r="B62" i="6"/>
  <c r="O62" i="7"/>
  <c r="N62" i="7"/>
  <c r="M62" i="7"/>
  <c r="L62" i="7"/>
  <c r="K62" i="7"/>
  <c r="S62" i="7" s="1"/>
  <c r="J62" i="7"/>
  <c r="R62" i="7" s="1"/>
  <c r="I62" i="7"/>
  <c r="H62" i="7"/>
  <c r="G62" i="7"/>
  <c r="F62" i="7"/>
  <c r="D62" i="7"/>
  <c r="C62" i="7"/>
  <c r="B62" i="7"/>
  <c r="O62" i="8"/>
  <c r="N62" i="8"/>
  <c r="M62" i="8"/>
  <c r="L62" i="8"/>
  <c r="K62" i="8"/>
  <c r="J62" i="8"/>
  <c r="R62" i="8" s="1"/>
  <c r="I62" i="8"/>
  <c r="H62" i="8"/>
  <c r="G62" i="8"/>
  <c r="F62" i="8"/>
  <c r="D62" i="8"/>
  <c r="C62" i="8"/>
  <c r="B62" i="8"/>
  <c r="O62" i="9"/>
  <c r="N62" i="9"/>
  <c r="M62" i="9"/>
  <c r="L62" i="9"/>
  <c r="K62" i="9"/>
  <c r="S62" i="9" s="1"/>
  <c r="J62" i="9"/>
  <c r="R62" i="9" s="1"/>
  <c r="I62" i="9"/>
  <c r="H62" i="9"/>
  <c r="G62" i="9"/>
  <c r="F62" i="9"/>
  <c r="D62" i="9"/>
  <c r="C62" i="9"/>
  <c r="B62" i="9"/>
  <c r="O62" i="10"/>
  <c r="N62" i="10"/>
  <c r="M62" i="10"/>
  <c r="L62" i="10"/>
  <c r="K62" i="10"/>
  <c r="S62" i="10" s="1"/>
  <c r="J62" i="10"/>
  <c r="R62" i="10" s="1"/>
  <c r="I62" i="10"/>
  <c r="H62" i="10"/>
  <c r="G62" i="10"/>
  <c r="F62" i="10"/>
  <c r="D62" i="10"/>
  <c r="C62" i="10"/>
  <c r="B62" i="10"/>
  <c r="O62" i="11"/>
  <c r="N62" i="11"/>
  <c r="M62" i="11"/>
  <c r="L62" i="11"/>
  <c r="K62" i="11"/>
  <c r="J62" i="11"/>
  <c r="R62" i="11" s="1"/>
  <c r="I62" i="11"/>
  <c r="H62" i="11"/>
  <c r="G62" i="11"/>
  <c r="F62" i="11"/>
  <c r="D62" i="11"/>
  <c r="C62" i="11"/>
  <c r="B62" i="11"/>
  <c r="O62" i="1"/>
  <c r="N62" i="1"/>
  <c r="M62" i="1"/>
  <c r="L62" i="1"/>
  <c r="K62" i="1"/>
  <c r="S62" i="1" s="1"/>
  <c r="J62" i="1"/>
  <c r="R62" i="1" s="1"/>
  <c r="I62" i="1"/>
  <c r="H62" i="1"/>
  <c r="G62" i="1"/>
  <c r="F62" i="1"/>
  <c r="D62" i="1"/>
  <c r="C62" i="1"/>
  <c r="B62" i="1"/>
  <c r="W56" i="2"/>
  <c r="V56" i="2"/>
  <c r="W56" i="3"/>
  <c r="V56" i="3"/>
  <c r="W56" i="4"/>
  <c r="V56" i="4"/>
  <c r="W56" i="5"/>
  <c r="V56" i="5"/>
  <c r="W56" i="6"/>
  <c r="W43" i="6" s="1"/>
  <c r="V56" i="6"/>
  <c r="W56" i="7"/>
  <c r="V56" i="7"/>
  <c r="V43" i="7" s="1"/>
  <c r="W56" i="8"/>
  <c r="V56" i="8"/>
  <c r="W56" i="9"/>
  <c r="V56" i="9"/>
  <c r="W56" i="10"/>
  <c r="V56" i="10"/>
  <c r="W56" i="11"/>
  <c r="V56" i="11"/>
  <c r="W56" i="1"/>
  <c r="V56" i="1"/>
  <c r="O56" i="2"/>
  <c r="N56" i="2"/>
  <c r="M56" i="2"/>
  <c r="L56" i="2"/>
  <c r="K56" i="2"/>
  <c r="J56" i="2"/>
  <c r="R56" i="2" s="1"/>
  <c r="I56" i="2"/>
  <c r="H56" i="2"/>
  <c r="H43" i="2" s="1"/>
  <c r="G56" i="2"/>
  <c r="F56" i="2"/>
  <c r="D56" i="2"/>
  <c r="C56" i="2"/>
  <c r="B56" i="2"/>
  <c r="O56" i="3"/>
  <c r="N56" i="3"/>
  <c r="M56" i="3"/>
  <c r="L56" i="3"/>
  <c r="K56" i="3"/>
  <c r="S56" i="3" s="1"/>
  <c r="J56" i="3"/>
  <c r="I56" i="3"/>
  <c r="H56" i="3"/>
  <c r="G56" i="3"/>
  <c r="F56" i="3"/>
  <c r="D56" i="3"/>
  <c r="C56" i="3"/>
  <c r="B56" i="3"/>
  <c r="O56" i="4"/>
  <c r="N56" i="4"/>
  <c r="N43" i="4" s="1"/>
  <c r="M56" i="4"/>
  <c r="M43" i="4" s="1"/>
  <c r="L56" i="4"/>
  <c r="K56" i="4"/>
  <c r="S56" i="4" s="1"/>
  <c r="J56" i="4"/>
  <c r="I56" i="4"/>
  <c r="H56" i="4"/>
  <c r="G56" i="4"/>
  <c r="F56" i="4"/>
  <c r="D56" i="4"/>
  <c r="C56" i="4"/>
  <c r="B56" i="4"/>
  <c r="O56" i="5"/>
  <c r="N56" i="5"/>
  <c r="N43" i="5" s="1"/>
  <c r="M56" i="5"/>
  <c r="M43" i="5" s="1"/>
  <c r="L56" i="5"/>
  <c r="L43" i="5" s="1"/>
  <c r="K56" i="5"/>
  <c r="S56" i="5" s="1"/>
  <c r="J56" i="5"/>
  <c r="I56" i="5"/>
  <c r="H56" i="5"/>
  <c r="G56" i="5"/>
  <c r="F56" i="5"/>
  <c r="D56" i="5"/>
  <c r="D43" i="5" s="1"/>
  <c r="C56" i="5"/>
  <c r="B56" i="5"/>
  <c r="O56" i="6"/>
  <c r="N56" i="6"/>
  <c r="M56" i="6"/>
  <c r="L56" i="6"/>
  <c r="K56" i="6"/>
  <c r="J56" i="6"/>
  <c r="R56" i="6" s="1"/>
  <c r="I56" i="6"/>
  <c r="H56" i="6"/>
  <c r="H43" i="6" s="1"/>
  <c r="G56" i="6"/>
  <c r="F56" i="6"/>
  <c r="D56" i="6"/>
  <c r="C56" i="6"/>
  <c r="B56" i="6"/>
  <c r="O56" i="7"/>
  <c r="N56" i="7"/>
  <c r="M56" i="7"/>
  <c r="L56" i="7"/>
  <c r="K56" i="7"/>
  <c r="J56" i="7"/>
  <c r="R56" i="7" s="1"/>
  <c r="I56" i="7"/>
  <c r="H56" i="7"/>
  <c r="G56" i="7"/>
  <c r="F56" i="7"/>
  <c r="D56" i="7"/>
  <c r="C56" i="7"/>
  <c r="B56" i="7"/>
  <c r="O56" i="8"/>
  <c r="N56" i="8"/>
  <c r="M56" i="8"/>
  <c r="L56" i="8"/>
  <c r="K56" i="8"/>
  <c r="J56" i="8"/>
  <c r="I56" i="8"/>
  <c r="H56" i="8"/>
  <c r="G56" i="8"/>
  <c r="F56" i="8"/>
  <c r="D56" i="8"/>
  <c r="C56" i="8"/>
  <c r="B56" i="8"/>
  <c r="O56" i="9"/>
  <c r="N56" i="9"/>
  <c r="M56" i="9"/>
  <c r="M43" i="9" s="1"/>
  <c r="L56" i="9"/>
  <c r="K56" i="9"/>
  <c r="S56" i="9" s="1"/>
  <c r="J56" i="9"/>
  <c r="I56" i="9"/>
  <c r="H56" i="9"/>
  <c r="G56" i="9"/>
  <c r="G43" i="9" s="1"/>
  <c r="F56" i="9"/>
  <c r="D56" i="9"/>
  <c r="C56" i="9"/>
  <c r="C43" i="9" s="1"/>
  <c r="B56" i="9"/>
  <c r="O56" i="10"/>
  <c r="N56" i="10"/>
  <c r="N43" i="10" s="1"/>
  <c r="M56" i="10"/>
  <c r="M43" i="10" s="1"/>
  <c r="L56" i="10"/>
  <c r="K56" i="10"/>
  <c r="S56" i="10" s="1"/>
  <c r="J56" i="10"/>
  <c r="I56" i="10"/>
  <c r="H56" i="10"/>
  <c r="G56" i="10"/>
  <c r="F56" i="10"/>
  <c r="F43" i="10" s="1"/>
  <c r="D56" i="10"/>
  <c r="C56" i="10"/>
  <c r="B56" i="10"/>
  <c r="O56" i="11"/>
  <c r="N56" i="11"/>
  <c r="M56" i="11"/>
  <c r="L56" i="11"/>
  <c r="K56" i="11"/>
  <c r="S56" i="11" s="1"/>
  <c r="J56" i="11"/>
  <c r="R56" i="11" s="1"/>
  <c r="I56" i="11"/>
  <c r="H56" i="11"/>
  <c r="G56" i="11"/>
  <c r="F56" i="11"/>
  <c r="D56" i="11"/>
  <c r="D43" i="11" s="1"/>
  <c r="C56" i="11"/>
  <c r="B56" i="11"/>
  <c r="O56" i="1"/>
  <c r="N56" i="1"/>
  <c r="M56" i="1"/>
  <c r="L56" i="1"/>
  <c r="K56" i="1"/>
  <c r="S56" i="1" s="1"/>
  <c r="J56" i="1"/>
  <c r="R56" i="1" s="1"/>
  <c r="I56" i="1"/>
  <c r="H56" i="1"/>
  <c r="G56" i="1"/>
  <c r="F56" i="1"/>
  <c r="D56" i="1"/>
  <c r="C56" i="1"/>
  <c r="B56" i="1"/>
  <c r="W44" i="2"/>
  <c r="V44" i="2"/>
  <c r="W44" i="3"/>
  <c r="V44" i="3"/>
  <c r="V43" i="3"/>
  <c r="W44" i="4"/>
  <c r="V44" i="4"/>
  <c r="W44" i="5"/>
  <c r="V44" i="5"/>
  <c r="W43" i="5"/>
  <c r="W44" i="6"/>
  <c r="V44" i="6"/>
  <c r="W44" i="7"/>
  <c r="V44" i="7"/>
  <c r="W44" i="8"/>
  <c r="V44" i="8"/>
  <c r="W44" i="9"/>
  <c r="W43" i="9" s="1"/>
  <c r="V44" i="9"/>
  <c r="W44" i="10"/>
  <c r="W43" i="10" s="1"/>
  <c r="V44" i="10"/>
  <c r="V43" i="10" s="1"/>
  <c r="W44" i="11"/>
  <c r="V44" i="11"/>
  <c r="V43" i="11" s="1"/>
  <c r="W44" i="1"/>
  <c r="V44" i="1"/>
  <c r="O44" i="2"/>
  <c r="N44" i="2"/>
  <c r="N43" i="2" s="1"/>
  <c r="M44" i="2"/>
  <c r="L44" i="2"/>
  <c r="K44" i="2"/>
  <c r="S44" i="2" s="1"/>
  <c r="J44" i="2"/>
  <c r="I44" i="2"/>
  <c r="H44" i="2"/>
  <c r="G44" i="2"/>
  <c r="F44" i="2"/>
  <c r="D44" i="2"/>
  <c r="C44" i="2"/>
  <c r="B44" i="2"/>
  <c r="O44" i="3"/>
  <c r="O43" i="3" s="1"/>
  <c r="N44" i="3"/>
  <c r="N43" i="3" s="1"/>
  <c r="M44" i="3"/>
  <c r="M43" i="3" s="1"/>
  <c r="L44" i="3"/>
  <c r="L43" i="3" s="1"/>
  <c r="K44" i="3"/>
  <c r="S44" i="3" s="1"/>
  <c r="J44" i="3"/>
  <c r="R44" i="3" s="1"/>
  <c r="I44" i="3"/>
  <c r="H44" i="3"/>
  <c r="G44" i="3"/>
  <c r="G43" i="3" s="1"/>
  <c r="F44" i="3"/>
  <c r="D44" i="3"/>
  <c r="C44" i="3"/>
  <c r="B44" i="3"/>
  <c r="D43" i="3"/>
  <c r="O44" i="4"/>
  <c r="N44" i="4"/>
  <c r="M44" i="4"/>
  <c r="L44" i="4"/>
  <c r="K44" i="4"/>
  <c r="S44" i="4" s="1"/>
  <c r="J44" i="4"/>
  <c r="R44" i="4" s="1"/>
  <c r="I44" i="4"/>
  <c r="H44" i="4"/>
  <c r="H43" i="4" s="1"/>
  <c r="G44" i="4"/>
  <c r="G43" i="4" s="1"/>
  <c r="F44" i="4"/>
  <c r="F43" i="4" s="1"/>
  <c r="D44" i="4"/>
  <c r="C44" i="4"/>
  <c r="C43" i="4" s="1"/>
  <c r="B44" i="4"/>
  <c r="L43" i="4"/>
  <c r="O44" i="5"/>
  <c r="N44" i="5"/>
  <c r="M44" i="5"/>
  <c r="L44" i="5"/>
  <c r="K44" i="5"/>
  <c r="S44" i="5" s="1"/>
  <c r="J44" i="5"/>
  <c r="R44" i="5" s="1"/>
  <c r="I44" i="5"/>
  <c r="I43" i="5" s="1"/>
  <c r="H44" i="5"/>
  <c r="G44" i="5"/>
  <c r="F44" i="5"/>
  <c r="D44" i="5"/>
  <c r="C44" i="5"/>
  <c r="B44" i="5"/>
  <c r="F43" i="5"/>
  <c r="O44" i="6"/>
  <c r="N44" i="6"/>
  <c r="N43" i="6" s="1"/>
  <c r="M44" i="6"/>
  <c r="L44" i="6"/>
  <c r="L43" i="6" s="1"/>
  <c r="K44" i="6"/>
  <c r="S44" i="6" s="1"/>
  <c r="J44" i="6"/>
  <c r="R44" i="6" s="1"/>
  <c r="I44" i="6"/>
  <c r="I43" i="6" s="1"/>
  <c r="H44" i="6"/>
  <c r="G44" i="6"/>
  <c r="F44" i="6"/>
  <c r="D44" i="6"/>
  <c r="C44" i="6"/>
  <c r="B44" i="6"/>
  <c r="O44" i="7"/>
  <c r="O43" i="7" s="1"/>
  <c r="N44" i="7"/>
  <c r="N43" i="7" s="1"/>
  <c r="M44" i="7"/>
  <c r="L44" i="7"/>
  <c r="K44" i="7"/>
  <c r="S44" i="7" s="1"/>
  <c r="J44" i="7"/>
  <c r="I44" i="7"/>
  <c r="I43" i="7" s="1"/>
  <c r="H44" i="7"/>
  <c r="H43" i="7" s="1"/>
  <c r="G44" i="7"/>
  <c r="G43" i="7" s="1"/>
  <c r="F44" i="7"/>
  <c r="D44" i="7"/>
  <c r="C44" i="7"/>
  <c r="B44" i="7"/>
  <c r="O44" i="8"/>
  <c r="O43" i="8" s="1"/>
  <c r="N44" i="8"/>
  <c r="M44" i="8"/>
  <c r="L44" i="8"/>
  <c r="K44" i="8"/>
  <c r="S44" i="8" s="1"/>
  <c r="J44" i="8"/>
  <c r="R44" i="8" s="1"/>
  <c r="I44" i="8"/>
  <c r="H44" i="8"/>
  <c r="G44" i="8"/>
  <c r="F44" i="8"/>
  <c r="D44" i="8"/>
  <c r="C44" i="8"/>
  <c r="B44" i="8"/>
  <c r="N43" i="8"/>
  <c r="M43" i="8"/>
  <c r="L43" i="8"/>
  <c r="F43" i="8"/>
  <c r="O44" i="9"/>
  <c r="N44" i="9"/>
  <c r="M44" i="9"/>
  <c r="L44" i="9"/>
  <c r="K44" i="9"/>
  <c r="S44" i="9" s="1"/>
  <c r="J44" i="9"/>
  <c r="R44" i="9" s="1"/>
  <c r="I44" i="9"/>
  <c r="H44" i="9"/>
  <c r="G44" i="9"/>
  <c r="F44" i="9"/>
  <c r="D44" i="9"/>
  <c r="C44" i="9"/>
  <c r="B44" i="9"/>
  <c r="O44" i="10"/>
  <c r="N44" i="10"/>
  <c r="M44" i="10"/>
  <c r="L44" i="10"/>
  <c r="K44" i="10"/>
  <c r="S44" i="10" s="1"/>
  <c r="J44" i="10"/>
  <c r="R44" i="10" s="1"/>
  <c r="I44" i="10"/>
  <c r="I43" i="10" s="1"/>
  <c r="H44" i="10"/>
  <c r="H43" i="10" s="1"/>
  <c r="G44" i="10"/>
  <c r="F44" i="10"/>
  <c r="D44" i="10"/>
  <c r="C44" i="10"/>
  <c r="B44" i="10"/>
  <c r="D43" i="10"/>
  <c r="O44" i="11"/>
  <c r="N44" i="11"/>
  <c r="M44" i="11"/>
  <c r="L44" i="11"/>
  <c r="K44" i="11"/>
  <c r="S44" i="11" s="1"/>
  <c r="J44" i="11"/>
  <c r="R44" i="11" s="1"/>
  <c r="I44" i="11"/>
  <c r="H44" i="11"/>
  <c r="G44" i="11"/>
  <c r="F44" i="11"/>
  <c r="D44" i="11"/>
  <c r="C44" i="11"/>
  <c r="B44" i="11"/>
  <c r="G43" i="11"/>
  <c r="O44" i="1"/>
  <c r="N44" i="1"/>
  <c r="N43" i="1" s="1"/>
  <c r="M44" i="1"/>
  <c r="L44" i="1"/>
  <c r="K44" i="1"/>
  <c r="J44" i="1"/>
  <c r="R44" i="1" s="1"/>
  <c r="I44" i="1"/>
  <c r="I43" i="1" s="1"/>
  <c r="H44" i="1"/>
  <c r="H43" i="1" s="1"/>
  <c r="G44" i="1"/>
  <c r="F44" i="1"/>
  <c r="D44" i="1"/>
  <c r="C44" i="1"/>
  <c r="B44" i="1"/>
  <c r="L43" i="1"/>
  <c r="W28" i="2"/>
  <c r="V28" i="2"/>
  <c r="W28" i="3"/>
  <c r="V28" i="3"/>
  <c r="W28" i="4"/>
  <c r="V28" i="4"/>
  <c r="W28" i="5"/>
  <c r="V28" i="5"/>
  <c r="W28" i="6"/>
  <c r="V28" i="6"/>
  <c r="W28" i="7"/>
  <c r="V28" i="7"/>
  <c r="W28" i="8"/>
  <c r="V28" i="8"/>
  <c r="W28" i="9"/>
  <c r="V28" i="9"/>
  <c r="W28" i="10"/>
  <c r="V28" i="10"/>
  <c r="W28" i="11"/>
  <c r="V28" i="11"/>
  <c r="W28" i="1"/>
  <c r="V28" i="1"/>
  <c r="O28" i="2"/>
  <c r="N28" i="2"/>
  <c r="M28" i="2"/>
  <c r="L28" i="2"/>
  <c r="L8" i="2" s="1"/>
  <c r="K28" i="2"/>
  <c r="S28" i="2" s="1"/>
  <c r="J28" i="2"/>
  <c r="I28" i="2"/>
  <c r="I8" i="2" s="1"/>
  <c r="H28" i="2"/>
  <c r="H8" i="2" s="1"/>
  <c r="G28" i="2"/>
  <c r="G8" i="2" s="1"/>
  <c r="F28" i="2"/>
  <c r="D28" i="2"/>
  <c r="C28" i="2"/>
  <c r="B28" i="2"/>
  <c r="O28" i="3"/>
  <c r="N28" i="3"/>
  <c r="M28" i="3"/>
  <c r="L28" i="3"/>
  <c r="R28" i="3" s="1"/>
  <c r="K28" i="3"/>
  <c r="J28" i="3"/>
  <c r="I28" i="3"/>
  <c r="H28" i="3"/>
  <c r="G28" i="3"/>
  <c r="F28" i="3"/>
  <c r="D28" i="3"/>
  <c r="C28" i="3"/>
  <c r="B28" i="3"/>
  <c r="O28" i="4"/>
  <c r="N28" i="4"/>
  <c r="M28" i="4"/>
  <c r="L28" i="4"/>
  <c r="K28" i="4"/>
  <c r="J28" i="4"/>
  <c r="I28" i="4"/>
  <c r="H28" i="4"/>
  <c r="G28" i="4"/>
  <c r="F28" i="4"/>
  <c r="D28" i="4"/>
  <c r="C28" i="4"/>
  <c r="B28" i="4"/>
  <c r="O28" i="5"/>
  <c r="N28" i="5"/>
  <c r="M28" i="5"/>
  <c r="L28" i="5"/>
  <c r="K28" i="5"/>
  <c r="S28" i="5" s="1"/>
  <c r="J28" i="5"/>
  <c r="I28" i="5"/>
  <c r="I8" i="5" s="1"/>
  <c r="H28" i="5"/>
  <c r="G28" i="5"/>
  <c r="F28" i="5"/>
  <c r="D28" i="5"/>
  <c r="C28" i="5"/>
  <c r="B28" i="5"/>
  <c r="O28" i="6"/>
  <c r="N28" i="6"/>
  <c r="M28" i="6"/>
  <c r="L28" i="6"/>
  <c r="K28" i="6"/>
  <c r="J28" i="6"/>
  <c r="R28" i="6" s="1"/>
  <c r="I28" i="6"/>
  <c r="I8" i="6" s="1"/>
  <c r="H28" i="6"/>
  <c r="G28" i="6"/>
  <c r="F28" i="6"/>
  <c r="D28" i="6"/>
  <c r="C28" i="6"/>
  <c r="B28" i="6"/>
  <c r="O28" i="7"/>
  <c r="N28" i="7"/>
  <c r="M28" i="7"/>
  <c r="L28" i="7"/>
  <c r="K28" i="7"/>
  <c r="J28" i="7"/>
  <c r="I28" i="7"/>
  <c r="H28" i="7"/>
  <c r="G28" i="7"/>
  <c r="F28" i="7"/>
  <c r="D28" i="7"/>
  <c r="C28" i="7"/>
  <c r="B28" i="7"/>
  <c r="O28" i="8"/>
  <c r="N28" i="8"/>
  <c r="M28" i="8"/>
  <c r="L28" i="8"/>
  <c r="K28" i="8"/>
  <c r="K8" i="8" s="1"/>
  <c r="J28" i="8"/>
  <c r="I28" i="8"/>
  <c r="H28" i="8"/>
  <c r="G28" i="8"/>
  <c r="F28" i="8"/>
  <c r="D28" i="8"/>
  <c r="C28" i="8"/>
  <c r="B28" i="8"/>
  <c r="O28" i="9"/>
  <c r="N28" i="9"/>
  <c r="M28" i="9"/>
  <c r="L28" i="9"/>
  <c r="L8" i="9" s="1"/>
  <c r="K28" i="9"/>
  <c r="S28" i="9" s="1"/>
  <c r="J28" i="9"/>
  <c r="R28" i="9" s="1"/>
  <c r="I28" i="9"/>
  <c r="I8" i="9" s="1"/>
  <c r="H28" i="9"/>
  <c r="H8" i="9" s="1"/>
  <c r="G28" i="9"/>
  <c r="F28" i="9"/>
  <c r="D28" i="9"/>
  <c r="C28" i="9"/>
  <c r="B28" i="9"/>
  <c r="O28" i="10"/>
  <c r="O8" i="10" s="1"/>
  <c r="N28" i="10"/>
  <c r="M28" i="10"/>
  <c r="L28" i="10"/>
  <c r="K28" i="10"/>
  <c r="J28" i="10"/>
  <c r="R28" i="10" s="1"/>
  <c r="I28" i="10"/>
  <c r="H28" i="10"/>
  <c r="G28" i="10"/>
  <c r="F28" i="10"/>
  <c r="D28" i="10"/>
  <c r="C28" i="10"/>
  <c r="B28" i="10"/>
  <c r="O28" i="11"/>
  <c r="N28" i="11"/>
  <c r="M28" i="11"/>
  <c r="L28" i="11"/>
  <c r="K28" i="11"/>
  <c r="J28" i="11"/>
  <c r="I28" i="11"/>
  <c r="H28" i="11"/>
  <c r="G28" i="11"/>
  <c r="F28" i="11"/>
  <c r="D28" i="11"/>
  <c r="C28" i="11"/>
  <c r="B28" i="11"/>
  <c r="O28" i="1"/>
  <c r="N28" i="1"/>
  <c r="M28" i="1"/>
  <c r="L28" i="1"/>
  <c r="K28" i="1"/>
  <c r="J28" i="1"/>
  <c r="R28" i="1" s="1"/>
  <c r="I28" i="1"/>
  <c r="H28" i="1"/>
  <c r="G28" i="1"/>
  <c r="F28" i="1"/>
  <c r="D28" i="1"/>
  <c r="C28" i="1"/>
  <c r="B28" i="1"/>
  <c r="W9" i="2"/>
  <c r="V9" i="2"/>
  <c r="W9" i="3"/>
  <c r="V9" i="3"/>
  <c r="W9" i="4"/>
  <c r="V9" i="4"/>
  <c r="W9" i="5"/>
  <c r="V9" i="5"/>
  <c r="W9" i="6"/>
  <c r="V9" i="6"/>
  <c r="W9" i="7"/>
  <c r="V9" i="7"/>
  <c r="V8" i="7" s="1"/>
  <c r="W9" i="8"/>
  <c r="V9" i="8"/>
  <c r="W9" i="9"/>
  <c r="V9" i="9"/>
  <c r="W9" i="10"/>
  <c r="V9" i="10"/>
  <c r="V8" i="10" s="1"/>
  <c r="W9" i="11"/>
  <c r="V9" i="11"/>
  <c r="W9" i="1"/>
  <c r="V9" i="1"/>
  <c r="O9" i="2"/>
  <c r="N9" i="2"/>
  <c r="M9" i="2"/>
  <c r="L9" i="2"/>
  <c r="K9" i="2"/>
  <c r="J9" i="2"/>
  <c r="R9" i="2" s="1"/>
  <c r="I9" i="2"/>
  <c r="H9" i="2"/>
  <c r="G9" i="2"/>
  <c r="F9" i="2"/>
  <c r="D9" i="2"/>
  <c r="C9" i="2"/>
  <c r="B9" i="2"/>
  <c r="O9" i="3"/>
  <c r="O8" i="3" s="1"/>
  <c r="N9" i="3"/>
  <c r="N8" i="3" s="1"/>
  <c r="M9" i="3"/>
  <c r="M8" i="3" s="1"/>
  <c r="L9" i="3"/>
  <c r="L8" i="3" s="1"/>
  <c r="K9" i="3"/>
  <c r="S9" i="3" s="1"/>
  <c r="J9" i="3"/>
  <c r="R9" i="3" s="1"/>
  <c r="I9" i="3"/>
  <c r="H9" i="3"/>
  <c r="G9" i="3"/>
  <c r="G8" i="3" s="1"/>
  <c r="F9" i="3"/>
  <c r="D9" i="3"/>
  <c r="C9" i="3"/>
  <c r="B9" i="3"/>
  <c r="O9" i="4"/>
  <c r="N9" i="4"/>
  <c r="M9" i="4"/>
  <c r="L9" i="4"/>
  <c r="K9" i="4"/>
  <c r="S9" i="4" s="1"/>
  <c r="J9" i="4"/>
  <c r="I9" i="4"/>
  <c r="H9" i="4"/>
  <c r="G9" i="4"/>
  <c r="F9" i="4"/>
  <c r="D9" i="4"/>
  <c r="C9" i="4"/>
  <c r="B9" i="4"/>
  <c r="O9" i="5"/>
  <c r="N9" i="5"/>
  <c r="N8" i="5" s="1"/>
  <c r="M9" i="5"/>
  <c r="M8" i="5" s="1"/>
  <c r="L9" i="5"/>
  <c r="K9" i="5"/>
  <c r="J9" i="5"/>
  <c r="I9" i="5"/>
  <c r="H9" i="5"/>
  <c r="G9" i="5"/>
  <c r="F9" i="5"/>
  <c r="D9" i="5"/>
  <c r="C9" i="5"/>
  <c r="B9" i="5"/>
  <c r="O8" i="5"/>
  <c r="O9" i="6"/>
  <c r="N9" i="6"/>
  <c r="M9" i="6"/>
  <c r="L9" i="6"/>
  <c r="L8" i="6" s="1"/>
  <c r="K9" i="6"/>
  <c r="J9" i="6"/>
  <c r="I9" i="6"/>
  <c r="H9" i="6"/>
  <c r="H8" i="6" s="1"/>
  <c r="G9" i="6"/>
  <c r="G8" i="6" s="1"/>
  <c r="F9" i="6"/>
  <c r="F8" i="6" s="1"/>
  <c r="D9" i="6"/>
  <c r="D8" i="6" s="1"/>
  <c r="C9" i="6"/>
  <c r="B9" i="6"/>
  <c r="O9" i="7"/>
  <c r="N9" i="7"/>
  <c r="M9" i="7"/>
  <c r="L9" i="7"/>
  <c r="L8" i="7" s="1"/>
  <c r="K9" i="7"/>
  <c r="K8" i="7" s="1"/>
  <c r="J9" i="7"/>
  <c r="R9" i="7" s="1"/>
  <c r="I9" i="7"/>
  <c r="H9" i="7"/>
  <c r="G9" i="7"/>
  <c r="F9" i="7"/>
  <c r="D9" i="7"/>
  <c r="C9" i="7"/>
  <c r="B9" i="7"/>
  <c r="N8" i="7"/>
  <c r="O9" i="8"/>
  <c r="N9" i="8"/>
  <c r="N8" i="8" s="1"/>
  <c r="M9" i="8"/>
  <c r="L9" i="8"/>
  <c r="K9" i="8"/>
  <c r="J9" i="8"/>
  <c r="I9" i="8"/>
  <c r="H9" i="8"/>
  <c r="G9" i="8"/>
  <c r="F9" i="8"/>
  <c r="F8" i="8" s="1"/>
  <c r="D9" i="8"/>
  <c r="D8" i="8" s="1"/>
  <c r="C9" i="8"/>
  <c r="C8" i="8" s="1"/>
  <c r="B9" i="8"/>
  <c r="O9" i="9"/>
  <c r="O8" i="9" s="1"/>
  <c r="N9" i="9"/>
  <c r="N8" i="9" s="1"/>
  <c r="M9" i="9"/>
  <c r="L9" i="9"/>
  <c r="K9" i="9"/>
  <c r="J9" i="9"/>
  <c r="I9" i="9"/>
  <c r="H9" i="9"/>
  <c r="G9" i="9"/>
  <c r="G8" i="9" s="1"/>
  <c r="F9" i="9"/>
  <c r="F8" i="9" s="1"/>
  <c r="D9" i="9"/>
  <c r="D8" i="9" s="1"/>
  <c r="C9" i="9"/>
  <c r="B9" i="9"/>
  <c r="O9" i="10"/>
  <c r="N9" i="10"/>
  <c r="M9" i="10"/>
  <c r="L9" i="10"/>
  <c r="L8" i="10" s="1"/>
  <c r="K9" i="10"/>
  <c r="K8" i="10" s="1"/>
  <c r="J9" i="10"/>
  <c r="R9" i="10" s="1"/>
  <c r="I9" i="10"/>
  <c r="H9" i="10"/>
  <c r="G9" i="10"/>
  <c r="F9" i="10"/>
  <c r="D9" i="10"/>
  <c r="C9" i="10"/>
  <c r="B9" i="10"/>
  <c r="O9" i="11"/>
  <c r="N9" i="11"/>
  <c r="M9" i="11"/>
  <c r="L9" i="11"/>
  <c r="K9" i="11"/>
  <c r="J9" i="11"/>
  <c r="I9" i="11"/>
  <c r="H9" i="11"/>
  <c r="G9" i="11"/>
  <c r="F9" i="11"/>
  <c r="D9" i="11"/>
  <c r="D8" i="11" s="1"/>
  <c r="C9" i="11"/>
  <c r="C8" i="11" s="1"/>
  <c r="B9" i="11"/>
  <c r="O9" i="1"/>
  <c r="N9" i="1"/>
  <c r="N8" i="1" s="1"/>
  <c r="M9" i="1"/>
  <c r="L9" i="1"/>
  <c r="L8" i="1" s="1"/>
  <c r="K9" i="1"/>
  <c r="K8" i="1" s="1"/>
  <c r="J9" i="1"/>
  <c r="I9" i="1"/>
  <c r="H9" i="1"/>
  <c r="G9" i="1"/>
  <c r="F9" i="1"/>
  <c r="D9" i="1"/>
  <c r="C9" i="1"/>
  <c r="B9" i="1"/>
  <c r="O8" i="1"/>
  <c r="S64" i="11"/>
  <c r="R64" i="11"/>
  <c r="Q64" i="11"/>
  <c r="P64" i="11"/>
  <c r="E64" i="11"/>
  <c r="U64" i="11" s="1"/>
  <c r="S63" i="11"/>
  <c r="R63" i="11"/>
  <c r="Q63" i="11"/>
  <c r="P63" i="11"/>
  <c r="E63" i="11"/>
  <c r="S60" i="11"/>
  <c r="R60" i="11"/>
  <c r="Q60" i="11"/>
  <c r="P60" i="11"/>
  <c r="E60" i="11"/>
  <c r="U60" i="11" s="1"/>
  <c r="S59" i="11"/>
  <c r="R59" i="11"/>
  <c r="Q59" i="11"/>
  <c r="P59" i="11"/>
  <c r="E59" i="11"/>
  <c r="U59" i="11" s="1"/>
  <c r="U58" i="11"/>
  <c r="T58" i="11"/>
  <c r="S58" i="11"/>
  <c r="R58" i="11"/>
  <c r="Q58" i="11"/>
  <c r="P58" i="11"/>
  <c r="E58" i="11"/>
  <c r="S57" i="11"/>
  <c r="R57" i="11"/>
  <c r="Q57" i="11"/>
  <c r="P57" i="11"/>
  <c r="E57" i="11"/>
  <c r="U55" i="11"/>
  <c r="T55" i="11"/>
  <c r="S55" i="11"/>
  <c r="R55" i="11"/>
  <c r="Q55" i="11"/>
  <c r="P55" i="11"/>
  <c r="E55" i="11"/>
  <c r="S54" i="11"/>
  <c r="R54" i="11"/>
  <c r="Q54" i="11"/>
  <c r="P54" i="11"/>
  <c r="E54" i="11"/>
  <c r="U54" i="11" s="1"/>
  <c r="S53" i="11"/>
  <c r="R53" i="11"/>
  <c r="Q53" i="11"/>
  <c r="P53" i="11"/>
  <c r="E53" i="11"/>
  <c r="U53" i="11" s="1"/>
  <c r="S52" i="11"/>
  <c r="R52" i="11"/>
  <c r="Q52" i="11"/>
  <c r="P52" i="11"/>
  <c r="E52" i="11"/>
  <c r="S51" i="11"/>
  <c r="R51" i="11"/>
  <c r="Q51" i="11"/>
  <c r="P51" i="11"/>
  <c r="E51" i="11"/>
  <c r="T51" i="11" s="1"/>
  <c r="S50" i="11"/>
  <c r="R50" i="11"/>
  <c r="Q50" i="11"/>
  <c r="P50" i="11"/>
  <c r="E50" i="11"/>
  <c r="U50" i="11" s="1"/>
  <c r="U49" i="11"/>
  <c r="S49" i="11"/>
  <c r="R49" i="11"/>
  <c r="Q49" i="11"/>
  <c r="P49" i="11"/>
  <c r="E49" i="11"/>
  <c r="T49" i="11" s="1"/>
  <c r="S48" i="11"/>
  <c r="R48" i="11"/>
  <c r="Q48" i="11"/>
  <c r="P48" i="11"/>
  <c r="E48" i="11"/>
  <c r="U48" i="11" s="1"/>
  <c r="S47" i="11"/>
  <c r="R47" i="11"/>
  <c r="Q47" i="11"/>
  <c r="U47" i="11" s="1"/>
  <c r="P47" i="11"/>
  <c r="E47" i="11"/>
  <c r="S46" i="11"/>
  <c r="R46" i="11"/>
  <c r="Q46" i="11"/>
  <c r="P46" i="11"/>
  <c r="E46" i="11"/>
  <c r="T46" i="11" s="1"/>
  <c r="S45" i="11"/>
  <c r="R45" i="11"/>
  <c r="Q45" i="11"/>
  <c r="P45" i="11"/>
  <c r="E45" i="11"/>
  <c r="S42" i="11"/>
  <c r="R42" i="11"/>
  <c r="Q42" i="11"/>
  <c r="P42" i="11"/>
  <c r="E42" i="11"/>
  <c r="U42" i="11" s="1"/>
  <c r="S41" i="11"/>
  <c r="R41" i="11"/>
  <c r="Q41" i="11"/>
  <c r="P41" i="11"/>
  <c r="E41" i="11"/>
  <c r="S40" i="11"/>
  <c r="R40" i="11"/>
  <c r="Q40" i="11"/>
  <c r="P40" i="11"/>
  <c r="E40" i="11"/>
  <c r="U40" i="11" s="1"/>
  <c r="U39" i="11"/>
  <c r="S39" i="11"/>
  <c r="R39" i="11"/>
  <c r="Q39" i="11"/>
  <c r="P39" i="11"/>
  <c r="E39" i="11"/>
  <c r="T39" i="11" s="1"/>
  <c r="S38" i="11"/>
  <c r="R38" i="11"/>
  <c r="Q38" i="11"/>
  <c r="P38" i="11"/>
  <c r="E38" i="11"/>
  <c r="S37" i="11"/>
  <c r="R37" i="11"/>
  <c r="Q37" i="11"/>
  <c r="P37" i="11"/>
  <c r="E37" i="11"/>
  <c r="U37" i="11" s="1"/>
  <c r="S36" i="11"/>
  <c r="R36" i="11"/>
  <c r="Q36" i="11"/>
  <c r="P36" i="11"/>
  <c r="E36" i="11"/>
  <c r="S35" i="11"/>
  <c r="R35" i="11"/>
  <c r="Q35" i="11"/>
  <c r="P35" i="11"/>
  <c r="E35" i="11"/>
  <c r="U35" i="11" s="1"/>
  <c r="S34" i="11"/>
  <c r="R34" i="11"/>
  <c r="Q34" i="11"/>
  <c r="P34" i="11"/>
  <c r="E34" i="11"/>
  <c r="U34" i="11" s="1"/>
  <c r="S33" i="11"/>
  <c r="R33" i="11"/>
  <c r="Q33" i="11"/>
  <c r="P33" i="11"/>
  <c r="E33" i="11"/>
  <c r="S32" i="11"/>
  <c r="R32" i="11"/>
  <c r="Q32" i="11"/>
  <c r="P32" i="11"/>
  <c r="E32" i="11"/>
  <c r="U32" i="11" s="1"/>
  <c r="U31" i="11"/>
  <c r="T31" i="11"/>
  <c r="S31" i="11"/>
  <c r="R31" i="11"/>
  <c r="Q31" i="11"/>
  <c r="P31" i="11"/>
  <c r="E31" i="11"/>
  <c r="S30" i="11"/>
  <c r="R30" i="11"/>
  <c r="Q30" i="11"/>
  <c r="P30" i="11"/>
  <c r="E30" i="11"/>
  <c r="S29" i="11"/>
  <c r="R29" i="11"/>
  <c r="Q29" i="11"/>
  <c r="P29" i="11"/>
  <c r="E29" i="11"/>
  <c r="T29" i="11" s="1"/>
  <c r="U27" i="11"/>
  <c r="T27" i="11"/>
  <c r="S27" i="11"/>
  <c r="R27" i="11"/>
  <c r="Q27" i="11"/>
  <c r="P27" i="11"/>
  <c r="E27" i="11"/>
  <c r="S26" i="11"/>
  <c r="R26" i="11"/>
  <c r="Q26" i="11"/>
  <c r="P26" i="11"/>
  <c r="E26" i="11"/>
  <c r="T25" i="11"/>
  <c r="S25" i="11"/>
  <c r="R25" i="11"/>
  <c r="Q25" i="11"/>
  <c r="P25" i="11"/>
  <c r="E25" i="11"/>
  <c r="U25" i="11" s="1"/>
  <c r="T24" i="11"/>
  <c r="S24" i="11"/>
  <c r="R24" i="11"/>
  <c r="Q24" i="11"/>
  <c r="P24" i="11"/>
  <c r="E24" i="11"/>
  <c r="U24" i="11" s="1"/>
  <c r="S23" i="11"/>
  <c r="R23" i="11"/>
  <c r="Q23" i="11"/>
  <c r="P23" i="11"/>
  <c r="E23" i="11"/>
  <c r="U23" i="11" s="1"/>
  <c r="S22" i="11"/>
  <c r="R22" i="11"/>
  <c r="Q22" i="11"/>
  <c r="P22" i="11"/>
  <c r="E22" i="11"/>
  <c r="U22" i="11" s="1"/>
  <c r="S21" i="11"/>
  <c r="R21" i="11"/>
  <c r="Q21" i="11"/>
  <c r="P21" i="11"/>
  <c r="E21" i="11"/>
  <c r="S20" i="11"/>
  <c r="R20" i="11"/>
  <c r="Q20" i="11"/>
  <c r="P20" i="11"/>
  <c r="E20" i="11"/>
  <c r="U20" i="11" s="1"/>
  <c r="U19" i="11"/>
  <c r="T19" i="11"/>
  <c r="S19" i="11"/>
  <c r="R19" i="11"/>
  <c r="Q19" i="11"/>
  <c r="P19" i="11"/>
  <c r="E19" i="11"/>
  <c r="S18" i="11"/>
  <c r="R18" i="11"/>
  <c r="Q18" i="11"/>
  <c r="P18" i="11"/>
  <c r="E18" i="11"/>
  <c r="T17" i="11"/>
  <c r="S17" i="11"/>
  <c r="R17" i="11"/>
  <c r="Q17" i="11"/>
  <c r="P17" i="11"/>
  <c r="E17" i="11"/>
  <c r="U17" i="11" s="1"/>
  <c r="U16" i="11"/>
  <c r="T16" i="11"/>
  <c r="S16" i="11"/>
  <c r="R16" i="11"/>
  <c r="Q16" i="11"/>
  <c r="P16" i="11"/>
  <c r="E16" i="11"/>
  <c r="S15" i="11"/>
  <c r="R15" i="11"/>
  <c r="Q15" i="11"/>
  <c r="P15" i="11"/>
  <c r="E15" i="11"/>
  <c r="S14" i="11"/>
  <c r="R14" i="11"/>
  <c r="Q14" i="11"/>
  <c r="P14" i="11"/>
  <c r="E14" i="11"/>
  <c r="U14" i="11" s="1"/>
  <c r="S13" i="11"/>
  <c r="R13" i="11"/>
  <c r="Q13" i="11"/>
  <c r="P13" i="11"/>
  <c r="E13" i="11"/>
  <c r="S12" i="11"/>
  <c r="R12" i="11"/>
  <c r="Q12" i="11"/>
  <c r="P12" i="11"/>
  <c r="E12" i="11"/>
  <c r="S11" i="11"/>
  <c r="R11" i="11"/>
  <c r="Q11" i="11"/>
  <c r="P11" i="11"/>
  <c r="E11" i="11"/>
  <c r="U11" i="11" s="1"/>
  <c r="U10" i="11"/>
  <c r="T10" i="11"/>
  <c r="S10" i="11"/>
  <c r="R10" i="11"/>
  <c r="Q10" i="11"/>
  <c r="P10" i="11"/>
  <c r="E10" i="11"/>
  <c r="S64" i="10"/>
  <c r="R64" i="10"/>
  <c r="Q64" i="10"/>
  <c r="P64" i="10"/>
  <c r="E64" i="10"/>
  <c r="U64" i="10" s="1"/>
  <c r="S63" i="10"/>
  <c r="R63" i="10"/>
  <c r="Q63" i="10"/>
  <c r="P63" i="10"/>
  <c r="E63" i="10"/>
  <c r="S60" i="10"/>
  <c r="R60" i="10"/>
  <c r="Q60" i="10"/>
  <c r="P60" i="10"/>
  <c r="E60" i="10"/>
  <c r="U60" i="10" s="1"/>
  <c r="T59" i="10"/>
  <c r="S59" i="10"/>
  <c r="R59" i="10"/>
  <c r="Q59" i="10"/>
  <c r="P59" i="10"/>
  <c r="E59" i="10"/>
  <c r="U59" i="10" s="1"/>
  <c r="S58" i="10"/>
  <c r="R58" i="10"/>
  <c r="Q58" i="10"/>
  <c r="P58" i="10"/>
  <c r="E58" i="10"/>
  <c r="U58" i="10" s="1"/>
  <c r="U57" i="10"/>
  <c r="T57" i="10"/>
  <c r="S57" i="10"/>
  <c r="R57" i="10"/>
  <c r="Q57" i="10"/>
  <c r="P57" i="10"/>
  <c r="E57" i="10"/>
  <c r="S55" i="10"/>
  <c r="R55" i="10"/>
  <c r="Q55" i="10"/>
  <c r="P55" i="10"/>
  <c r="E55" i="10"/>
  <c r="U55" i="10" s="1"/>
  <c r="U54" i="10"/>
  <c r="S54" i="10"/>
  <c r="R54" i="10"/>
  <c r="Q54" i="10"/>
  <c r="P54" i="10"/>
  <c r="E54" i="10"/>
  <c r="T54" i="10" s="1"/>
  <c r="S53" i="10"/>
  <c r="R53" i="10"/>
  <c r="Q53" i="10"/>
  <c r="P53" i="10"/>
  <c r="E53" i="10"/>
  <c r="U53" i="10" s="1"/>
  <c r="S52" i="10"/>
  <c r="R52" i="10"/>
  <c r="Q52" i="10"/>
  <c r="P52" i="10"/>
  <c r="E52" i="10"/>
  <c r="S51" i="10"/>
  <c r="R51" i="10"/>
  <c r="Q51" i="10"/>
  <c r="P51" i="10"/>
  <c r="E51" i="10"/>
  <c r="S50" i="10"/>
  <c r="R50" i="10"/>
  <c r="Q50" i="10"/>
  <c r="P50" i="10"/>
  <c r="E50" i="10"/>
  <c r="U50" i="10" s="1"/>
  <c r="S49" i="10"/>
  <c r="R49" i="10"/>
  <c r="Q49" i="10"/>
  <c r="P49" i="10"/>
  <c r="E49" i="10"/>
  <c r="U49" i="10" s="1"/>
  <c r="T48" i="10"/>
  <c r="S48" i="10"/>
  <c r="R48" i="10"/>
  <c r="Q48" i="10"/>
  <c r="P48" i="10"/>
  <c r="E48" i="10"/>
  <c r="U48" i="10" s="1"/>
  <c r="S47" i="10"/>
  <c r="R47" i="10"/>
  <c r="Q47" i="10"/>
  <c r="P47" i="10"/>
  <c r="E47" i="10"/>
  <c r="S46" i="10"/>
  <c r="R46" i="10"/>
  <c r="Q46" i="10"/>
  <c r="P46" i="10"/>
  <c r="E46" i="10"/>
  <c r="S45" i="10"/>
  <c r="R45" i="10"/>
  <c r="Q45" i="10"/>
  <c r="P45" i="10"/>
  <c r="E45" i="10"/>
  <c r="T42" i="10"/>
  <c r="S42" i="10"/>
  <c r="R42" i="10"/>
  <c r="Q42" i="10"/>
  <c r="P42" i="10"/>
  <c r="E42" i="10"/>
  <c r="U42" i="10" s="1"/>
  <c r="S41" i="10"/>
  <c r="R41" i="10"/>
  <c r="Q41" i="10"/>
  <c r="P41" i="10"/>
  <c r="E41" i="10"/>
  <c r="S40" i="10"/>
  <c r="R40" i="10"/>
  <c r="Q40" i="10"/>
  <c r="P40" i="10"/>
  <c r="E40" i="10"/>
  <c r="U40" i="10" s="1"/>
  <c r="S39" i="10"/>
  <c r="R39" i="10"/>
  <c r="Q39" i="10"/>
  <c r="P39" i="10"/>
  <c r="E39" i="10"/>
  <c r="U39" i="10" s="1"/>
  <c r="S38" i="10"/>
  <c r="R38" i="10"/>
  <c r="Q38" i="10"/>
  <c r="P38" i="10"/>
  <c r="E38" i="10"/>
  <c r="S37" i="10"/>
  <c r="R37" i="10"/>
  <c r="Q37" i="10"/>
  <c r="P37" i="10"/>
  <c r="E37" i="10"/>
  <c r="S36" i="10"/>
  <c r="R36" i="10"/>
  <c r="Q36" i="10"/>
  <c r="P36" i="10"/>
  <c r="E36" i="10"/>
  <c r="S35" i="10"/>
  <c r="R35" i="10"/>
  <c r="Q35" i="10"/>
  <c r="P35" i="10"/>
  <c r="E35" i="10"/>
  <c r="U35" i="10" s="1"/>
  <c r="T34" i="10"/>
  <c r="S34" i="10"/>
  <c r="R34" i="10"/>
  <c r="Q34" i="10"/>
  <c r="P34" i="10"/>
  <c r="E34" i="10"/>
  <c r="U34" i="10" s="1"/>
  <c r="S33" i="10"/>
  <c r="R33" i="10"/>
  <c r="Q33" i="10"/>
  <c r="P33" i="10"/>
  <c r="T33" i="10" s="1"/>
  <c r="E33" i="10"/>
  <c r="S32" i="10"/>
  <c r="R32" i="10"/>
  <c r="Q32" i="10"/>
  <c r="P32" i="10"/>
  <c r="E32" i="10"/>
  <c r="U32" i="10" s="1"/>
  <c r="S31" i="10"/>
  <c r="R31" i="10"/>
  <c r="Q31" i="10"/>
  <c r="P31" i="10"/>
  <c r="E31" i="10"/>
  <c r="S30" i="10"/>
  <c r="R30" i="10"/>
  <c r="Q30" i="10"/>
  <c r="P30" i="10"/>
  <c r="E30" i="10"/>
  <c r="S29" i="10"/>
  <c r="R29" i="10"/>
  <c r="Q29" i="10"/>
  <c r="P29" i="10"/>
  <c r="E29" i="10"/>
  <c r="U29" i="10" s="1"/>
  <c r="S27" i="10"/>
  <c r="R27" i="10"/>
  <c r="Q27" i="10"/>
  <c r="P27" i="10"/>
  <c r="E27" i="10"/>
  <c r="T27" i="10" s="1"/>
  <c r="S26" i="10"/>
  <c r="R26" i="10"/>
  <c r="Q26" i="10"/>
  <c r="P26" i="10"/>
  <c r="E26" i="10"/>
  <c r="S25" i="10"/>
  <c r="R25" i="10"/>
  <c r="Q25" i="10"/>
  <c r="P25" i="10"/>
  <c r="E25" i="10"/>
  <c r="T25" i="10" s="1"/>
  <c r="T24" i="10"/>
  <c r="S24" i="10"/>
  <c r="R24" i="10"/>
  <c r="Q24" i="10"/>
  <c r="P24" i="10"/>
  <c r="E24" i="10"/>
  <c r="U24" i="10" s="1"/>
  <c r="S23" i="10"/>
  <c r="R23" i="10"/>
  <c r="Q23" i="10"/>
  <c r="P23" i="10"/>
  <c r="E23" i="10"/>
  <c r="T22" i="10"/>
  <c r="S22" i="10"/>
  <c r="R22" i="10"/>
  <c r="Q22" i="10"/>
  <c r="P22" i="10"/>
  <c r="E22" i="10"/>
  <c r="U22" i="10" s="1"/>
  <c r="S21" i="10"/>
  <c r="R21" i="10"/>
  <c r="Q21" i="10"/>
  <c r="P21" i="10"/>
  <c r="E21" i="10"/>
  <c r="U20" i="10"/>
  <c r="T20" i="10"/>
  <c r="S20" i="10"/>
  <c r="R20" i="10"/>
  <c r="Q20" i="10"/>
  <c r="P20" i="10"/>
  <c r="E20" i="10"/>
  <c r="S19" i="10"/>
  <c r="R19" i="10"/>
  <c r="Q19" i="10"/>
  <c r="P19" i="10"/>
  <c r="E19" i="10"/>
  <c r="U19" i="10" s="1"/>
  <c r="U18" i="10"/>
  <c r="S18" i="10"/>
  <c r="R18" i="10"/>
  <c r="Q18" i="10"/>
  <c r="P18" i="10"/>
  <c r="E18" i="10"/>
  <c r="T18" i="10" s="1"/>
  <c r="S17" i="10"/>
  <c r="R17" i="10"/>
  <c r="Q17" i="10"/>
  <c r="P17" i="10"/>
  <c r="E17" i="10"/>
  <c r="S16" i="10"/>
  <c r="R16" i="10"/>
  <c r="Q16" i="10"/>
  <c r="P16" i="10"/>
  <c r="E16" i="10"/>
  <c r="S15" i="10"/>
  <c r="R15" i="10"/>
  <c r="Q15" i="10"/>
  <c r="P15" i="10"/>
  <c r="E15" i="10"/>
  <c r="U15" i="10" s="1"/>
  <c r="S14" i="10"/>
  <c r="R14" i="10"/>
  <c r="Q14" i="10"/>
  <c r="P14" i="10"/>
  <c r="E14" i="10"/>
  <c r="S13" i="10"/>
  <c r="R13" i="10"/>
  <c r="Q13" i="10"/>
  <c r="P13" i="10"/>
  <c r="E13" i="10"/>
  <c r="U13" i="10" s="1"/>
  <c r="S12" i="10"/>
  <c r="R12" i="10"/>
  <c r="Q12" i="10"/>
  <c r="P12" i="10"/>
  <c r="E12" i="10"/>
  <c r="S11" i="10"/>
  <c r="R11" i="10"/>
  <c r="Q11" i="10"/>
  <c r="P11" i="10"/>
  <c r="E11" i="10"/>
  <c r="U11" i="10" s="1"/>
  <c r="S10" i="10"/>
  <c r="R10" i="10"/>
  <c r="Q10" i="10"/>
  <c r="P10" i="10"/>
  <c r="E10" i="10"/>
  <c r="U10" i="10" s="1"/>
  <c r="S64" i="9"/>
  <c r="R64" i="9"/>
  <c r="Q64" i="9"/>
  <c r="P64" i="9"/>
  <c r="E64" i="9"/>
  <c r="T64" i="9" s="1"/>
  <c r="U63" i="9"/>
  <c r="T63" i="9"/>
  <c r="S63" i="9"/>
  <c r="R63" i="9"/>
  <c r="Q63" i="9"/>
  <c r="P63" i="9"/>
  <c r="E63" i="9"/>
  <c r="S60" i="9"/>
  <c r="R60" i="9"/>
  <c r="Q60" i="9"/>
  <c r="P60" i="9"/>
  <c r="E60" i="9"/>
  <c r="U60" i="9" s="1"/>
  <c r="S59" i="9"/>
  <c r="R59" i="9"/>
  <c r="Q59" i="9"/>
  <c r="P59" i="9"/>
  <c r="E59" i="9"/>
  <c r="U59" i="9" s="1"/>
  <c r="S58" i="9"/>
  <c r="R58" i="9"/>
  <c r="Q58" i="9"/>
  <c r="P58" i="9"/>
  <c r="E58" i="9"/>
  <c r="T58" i="9" s="1"/>
  <c r="T57" i="9"/>
  <c r="S57" i="9"/>
  <c r="R57" i="9"/>
  <c r="Q57" i="9"/>
  <c r="P57" i="9"/>
  <c r="E57" i="9"/>
  <c r="U57" i="9" s="1"/>
  <c r="S55" i="9"/>
  <c r="R55" i="9"/>
  <c r="Q55" i="9"/>
  <c r="P55" i="9"/>
  <c r="E55" i="9"/>
  <c r="T54" i="9"/>
  <c r="S54" i="9"/>
  <c r="R54" i="9"/>
  <c r="Q54" i="9"/>
  <c r="P54" i="9"/>
  <c r="E54" i="9"/>
  <c r="U54" i="9" s="1"/>
  <c r="S53" i="9"/>
  <c r="R53" i="9"/>
  <c r="Q53" i="9"/>
  <c r="P53" i="9"/>
  <c r="E53" i="9"/>
  <c r="U53" i="9" s="1"/>
  <c r="S52" i="9"/>
  <c r="R52" i="9"/>
  <c r="Q52" i="9"/>
  <c r="P52" i="9"/>
  <c r="E52" i="9"/>
  <c r="U52" i="9" s="1"/>
  <c r="T51" i="9"/>
  <c r="S51" i="9"/>
  <c r="R51" i="9"/>
  <c r="Q51" i="9"/>
  <c r="P51" i="9"/>
  <c r="E51" i="9"/>
  <c r="U51" i="9" s="1"/>
  <c r="S50" i="9"/>
  <c r="R50" i="9"/>
  <c r="Q50" i="9"/>
  <c r="P50" i="9"/>
  <c r="E50" i="9"/>
  <c r="T50" i="9" s="1"/>
  <c r="S49" i="9"/>
  <c r="R49" i="9"/>
  <c r="Q49" i="9"/>
  <c r="P49" i="9"/>
  <c r="E49" i="9"/>
  <c r="T49" i="9" s="1"/>
  <c r="S48" i="9"/>
  <c r="R48" i="9"/>
  <c r="Q48" i="9"/>
  <c r="P48" i="9"/>
  <c r="E48" i="9"/>
  <c r="U48" i="9" s="1"/>
  <c r="S47" i="9"/>
  <c r="R47" i="9"/>
  <c r="Q47" i="9"/>
  <c r="U47" i="9" s="1"/>
  <c r="P47" i="9"/>
  <c r="T47" i="9" s="1"/>
  <c r="E47" i="9"/>
  <c r="T46" i="9"/>
  <c r="S46" i="9"/>
  <c r="R46" i="9"/>
  <c r="Q46" i="9"/>
  <c r="P46" i="9"/>
  <c r="E46" i="9"/>
  <c r="U46" i="9" s="1"/>
  <c r="S45" i="9"/>
  <c r="R45" i="9"/>
  <c r="Q45" i="9"/>
  <c r="P45" i="9"/>
  <c r="E45" i="9"/>
  <c r="T45" i="9" s="1"/>
  <c r="S42" i="9"/>
  <c r="R42" i="9"/>
  <c r="Q42" i="9"/>
  <c r="P42" i="9"/>
  <c r="E42" i="9"/>
  <c r="U42" i="9" s="1"/>
  <c r="S41" i="9"/>
  <c r="R41" i="9"/>
  <c r="Q41" i="9"/>
  <c r="P41" i="9"/>
  <c r="E41" i="9"/>
  <c r="U41" i="9" s="1"/>
  <c r="U40" i="9"/>
  <c r="S40" i="9"/>
  <c r="R40" i="9"/>
  <c r="Q40" i="9"/>
  <c r="P40" i="9"/>
  <c r="E40" i="9"/>
  <c r="T40" i="9" s="1"/>
  <c r="S39" i="9"/>
  <c r="R39" i="9"/>
  <c r="Q39" i="9"/>
  <c r="P39" i="9"/>
  <c r="E39" i="9"/>
  <c r="T39" i="9" s="1"/>
  <c r="U38" i="9"/>
  <c r="S38" i="9"/>
  <c r="R38" i="9"/>
  <c r="Q38" i="9"/>
  <c r="P38" i="9"/>
  <c r="E38" i="9"/>
  <c r="T38" i="9" s="1"/>
  <c r="S37" i="9"/>
  <c r="R37" i="9"/>
  <c r="Q37" i="9"/>
  <c r="P37" i="9"/>
  <c r="E37" i="9"/>
  <c r="U37" i="9" s="1"/>
  <c r="U36" i="9"/>
  <c r="S36" i="9"/>
  <c r="R36" i="9"/>
  <c r="Q36" i="9"/>
  <c r="P36" i="9"/>
  <c r="E36" i="9"/>
  <c r="T36" i="9" s="1"/>
  <c r="S35" i="9"/>
  <c r="R35" i="9"/>
  <c r="Q35" i="9"/>
  <c r="P35" i="9"/>
  <c r="E35" i="9"/>
  <c r="U35" i="9" s="1"/>
  <c r="S34" i="9"/>
  <c r="R34" i="9"/>
  <c r="Q34" i="9"/>
  <c r="P34" i="9"/>
  <c r="E34" i="9"/>
  <c r="S33" i="9"/>
  <c r="R33" i="9"/>
  <c r="Q33" i="9"/>
  <c r="P33" i="9"/>
  <c r="E33" i="9"/>
  <c r="U32" i="9"/>
  <c r="T32" i="9"/>
  <c r="S32" i="9"/>
  <c r="R32" i="9"/>
  <c r="Q32" i="9"/>
  <c r="P32" i="9"/>
  <c r="E32" i="9"/>
  <c r="S31" i="9"/>
  <c r="R31" i="9"/>
  <c r="Q31" i="9"/>
  <c r="U31" i="9" s="1"/>
  <c r="P31" i="9"/>
  <c r="E31" i="9"/>
  <c r="S30" i="9"/>
  <c r="R30" i="9"/>
  <c r="Q30" i="9"/>
  <c r="P30" i="9"/>
  <c r="E30" i="9"/>
  <c r="U30" i="9" s="1"/>
  <c r="S29" i="9"/>
  <c r="R29" i="9"/>
  <c r="Q29" i="9"/>
  <c r="P29" i="9"/>
  <c r="E29" i="9"/>
  <c r="T29" i="9" s="1"/>
  <c r="U27" i="9"/>
  <c r="T27" i="9"/>
  <c r="S27" i="9"/>
  <c r="R27" i="9"/>
  <c r="Q27" i="9"/>
  <c r="P27" i="9"/>
  <c r="E27" i="9"/>
  <c r="T26" i="9"/>
  <c r="S26" i="9"/>
  <c r="R26" i="9"/>
  <c r="Q26" i="9"/>
  <c r="P26" i="9"/>
  <c r="E26" i="9"/>
  <c r="U26" i="9" s="1"/>
  <c r="S25" i="9"/>
  <c r="R25" i="9"/>
  <c r="Q25" i="9"/>
  <c r="P25" i="9"/>
  <c r="E25" i="9"/>
  <c r="S24" i="9"/>
  <c r="R24" i="9"/>
  <c r="Q24" i="9"/>
  <c r="P24" i="9"/>
  <c r="E24" i="9"/>
  <c r="T24" i="9" s="1"/>
  <c r="S23" i="9"/>
  <c r="R23" i="9"/>
  <c r="Q23" i="9"/>
  <c r="P23" i="9"/>
  <c r="E23" i="9"/>
  <c r="U23" i="9" s="1"/>
  <c r="S22" i="9"/>
  <c r="R22" i="9"/>
  <c r="Q22" i="9"/>
  <c r="P22" i="9"/>
  <c r="E22" i="9"/>
  <c r="U22" i="9" s="1"/>
  <c r="S21" i="9"/>
  <c r="R21" i="9"/>
  <c r="Q21" i="9"/>
  <c r="P21" i="9"/>
  <c r="E21" i="9"/>
  <c r="S20" i="9"/>
  <c r="R20" i="9"/>
  <c r="Q20" i="9"/>
  <c r="P20" i="9"/>
  <c r="E20" i="9"/>
  <c r="U20" i="9" s="1"/>
  <c r="U19" i="9"/>
  <c r="T19" i="9"/>
  <c r="S19" i="9"/>
  <c r="R19" i="9"/>
  <c r="Q19" i="9"/>
  <c r="P19" i="9"/>
  <c r="E19" i="9"/>
  <c r="U18" i="9"/>
  <c r="T18" i="9"/>
  <c r="S18" i="9"/>
  <c r="R18" i="9"/>
  <c r="Q18" i="9"/>
  <c r="P18" i="9"/>
  <c r="E18" i="9"/>
  <c r="S17" i="9"/>
  <c r="R17" i="9"/>
  <c r="Q17" i="9"/>
  <c r="P17" i="9"/>
  <c r="E17" i="9"/>
  <c r="S16" i="9"/>
  <c r="R16" i="9"/>
  <c r="Q16" i="9"/>
  <c r="P16" i="9"/>
  <c r="E16" i="9"/>
  <c r="T16" i="9" s="1"/>
  <c r="S15" i="9"/>
  <c r="R15" i="9"/>
  <c r="Q15" i="9"/>
  <c r="P15" i="9"/>
  <c r="E15" i="9"/>
  <c r="T15" i="9" s="1"/>
  <c r="S14" i="9"/>
  <c r="R14" i="9"/>
  <c r="Q14" i="9"/>
  <c r="P14" i="9"/>
  <c r="T14" i="9" s="1"/>
  <c r="E14" i="9"/>
  <c r="S13" i="9"/>
  <c r="R13" i="9"/>
  <c r="Q13" i="9"/>
  <c r="P13" i="9"/>
  <c r="E13" i="9"/>
  <c r="U13" i="9" s="1"/>
  <c r="U12" i="9"/>
  <c r="T12" i="9"/>
  <c r="S12" i="9"/>
  <c r="R12" i="9"/>
  <c r="Q12" i="9"/>
  <c r="P12" i="9"/>
  <c r="E12" i="9"/>
  <c r="S11" i="9"/>
  <c r="R11" i="9"/>
  <c r="Q11" i="9"/>
  <c r="P11" i="9"/>
  <c r="E11" i="9"/>
  <c r="U11" i="9" s="1"/>
  <c r="S10" i="9"/>
  <c r="R10" i="9"/>
  <c r="Q10" i="9"/>
  <c r="P10" i="9"/>
  <c r="E10" i="9"/>
  <c r="S64" i="8"/>
  <c r="R64" i="8"/>
  <c r="Q64" i="8"/>
  <c r="P64" i="8"/>
  <c r="E64" i="8"/>
  <c r="U64" i="8" s="1"/>
  <c r="S63" i="8"/>
  <c r="R63" i="8"/>
  <c r="Q63" i="8"/>
  <c r="Q62" i="8" s="1"/>
  <c r="P63" i="8"/>
  <c r="E63" i="8"/>
  <c r="U63" i="8" s="1"/>
  <c r="S62" i="8"/>
  <c r="S60" i="8"/>
  <c r="R60" i="8"/>
  <c r="Q60" i="8"/>
  <c r="P60" i="8"/>
  <c r="E60" i="8"/>
  <c r="U60" i="8" s="1"/>
  <c r="S59" i="8"/>
  <c r="R59" i="8"/>
  <c r="Q59" i="8"/>
  <c r="P59" i="8"/>
  <c r="E59" i="8"/>
  <c r="S58" i="8"/>
  <c r="R58" i="8"/>
  <c r="Q58" i="8"/>
  <c r="P58" i="8"/>
  <c r="E58" i="8"/>
  <c r="U58" i="8" s="1"/>
  <c r="T57" i="8"/>
  <c r="S57" i="8"/>
  <c r="R57" i="8"/>
  <c r="Q57" i="8"/>
  <c r="P57" i="8"/>
  <c r="E57" i="8"/>
  <c r="U57" i="8" s="1"/>
  <c r="S55" i="8"/>
  <c r="R55" i="8"/>
  <c r="Q55" i="8"/>
  <c r="P55" i="8"/>
  <c r="E55" i="8"/>
  <c r="T54" i="8"/>
  <c r="S54" i="8"/>
  <c r="R54" i="8"/>
  <c r="Q54" i="8"/>
  <c r="P54" i="8"/>
  <c r="E54" i="8"/>
  <c r="U54" i="8" s="1"/>
  <c r="S53" i="8"/>
  <c r="R53" i="8"/>
  <c r="Q53" i="8"/>
  <c r="P53" i="8"/>
  <c r="E53" i="8"/>
  <c r="U53" i="8" s="1"/>
  <c r="S52" i="8"/>
  <c r="R52" i="8"/>
  <c r="Q52" i="8"/>
  <c r="P52" i="8"/>
  <c r="E52" i="8"/>
  <c r="U52" i="8" s="1"/>
  <c r="S51" i="8"/>
  <c r="R51" i="8"/>
  <c r="Q51" i="8"/>
  <c r="P51" i="8"/>
  <c r="E51" i="8"/>
  <c r="U50" i="8"/>
  <c r="S50" i="8"/>
  <c r="R50" i="8"/>
  <c r="Q50" i="8"/>
  <c r="P50" i="8"/>
  <c r="E50" i="8"/>
  <c r="T50" i="8" s="1"/>
  <c r="S49" i="8"/>
  <c r="R49" i="8"/>
  <c r="Q49" i="8"/>
  <c r="P49" i="8"/>
  <c r="E49" i="8"/>
  <c r="U49" i="8" s="1"/>
  <c r="S48" i="8"/>
  <c r="R48" i="8"/>
  <c r="Q48" i="8"/>
  <c r="P48" i="8"/>
  <c r="E48" i="8"/>
  <c r="T48" i="8" s="1"/>
  <c r="S47" i="8"/>
  <c r="R47" i="8"/>
  <c r="Q47" i="8"/>
  <c r="P47" i="8"/>
  <c r="E47" i="8"/>
  <c r="S46" i="8"/>
  <c r="R46" i="8"/>
  <c r="Q46" i="8"/>
  <c r="P46" i="8"/>
  <c r="E46" i="8"/>
  <c r="U46" i="8" s="1"/>
  <c r="S45" i="8"/>
  <c r="R45" i="8"/>
  <c r="Q45" i="8"/>
  <c r="P45" i="8"/>
  <c r="E45" i="8"/>
  <c r="S42" i="8"/>
  <c r="R42" i="8"/>
  <c r="Q42" i="8"/>
  <c r="P42" i="8"/>
  <c r="E42" i="8"/>
  <c r="U42" i="8" s="1"/>
  <c r="S41" i="8"/>
  <c r="R41" i="8"/>
  <c r="Q41" i="8"/>
  <c r="P41" i="8"/>
  <c r="E41" i="8"/>
  <c r="U41" i="8" s="1"/>
  <c r="S40" i="8"/>
  <c r="R40" i="8"/>
  <c r="Q40" i="8"/>
  <c r="P40" i="8"/>
  <c r="E40" i="8"/>
  <c r="T40" i="8" s="1"/>
  <c r="S39" i="8"/>
  <c r="R39" i="8"/>
  <c r="Q39" i="8"/>
  <c r="P39" i="8"/>
  <c r="E39" i="8"/>
  <c r="T39" i="8" s="1"/>
  <c r="U38" i="8"/>
  <c r="T38" i="8"/>
  <c r="S38" i="8"/>
  <c r="R38" i="8"/>
  <c r="Q38" i="8"/>
  <c r="P38" i="8"/>
  <c r="E38" i="8"/>
  <c r="S37" i="8"/>
  <c r="R37" i="8"/>
  <c r="Q37" i="8"/>
  <c r="P37" i="8"/>
  <c r="E37" i="8"/>
  <c r="S36" i="8"/>
  <c r="R36" i="8"/>
  <c r="Q36" i="8"/>
  <c r="P36" i="8"/>
  <c r="E36" i="8"/>
  <c r="T36" i="8" s="1"/>
  <c r="S35" i="8"/>
  <c r="R35" i="8"/>
  <c r="Q35" i="8"/>
  <c r="P35" i="8"/>
  <c r="E35" i="8"/>
  <c r="U35" i="8" s="1"/>
  <c r="U34" i="8"/>
  <c r="S34" i="8"/>
  <c r="R34" i="8"/>
  <c r="Q34" i="8"/>
  <c r="P34" i="8"/>
  <c r="E34" i="8"/>
  <c r="T34" i="8" s="1"/>
  <c r="S33" i="8"/>
  <c r="R33" i="8"/>
  <c r="Q33" i="8"/>
  <c r="P33" i="8"/>
  <c r="E33" i="8"/>
  <c r="U32" i="8"/>
  <c r="T32" i="8"/>
  <c r="S32" i="8"/>
  <c r="R32" i="8"/>
  <c r="Q32" i="8"/>
  <c r="P32" i="8"/>
  <c r="E32" i="8"/>
  <c r="S31" i="8"/>
  <c r="R31" i="8"/>
  <c r="Q31" i="8"/>
  <c r="P31" i="8"/>
  <c r="E31" i="8"/>
  <c r="U31" i="8" s="1"/>
  <c r="T30" i="8"/>
  <c r="S30" i="8"/>
  <c r="R30" i="8"/>
  <c r="Q30" i="8"/>
  <c r="P30" i="8"/>
  <c r="E30" i="8"/>
  <c r="U30" i="8" s="1"/>
  <c r="S29" i="8"/>
  <c r="R29" i="8"/>
  <c r="Q29" i="8"/>
  <c r="P29" i="8"/>
  <c r="E29" i="8"/>
  <c r="U27" i="8"/>
  <c r="S27" i="8"/>
  <c r="R27" i="8"/>
  <c r="Q27" i="8"/>
  <c r="P27" i="8"/>
  <c r="E27" i="8"/>
  <c r="T27" i="8" s="1"/>
  <c r="S26" i="8"/>
  <c r="R26" i="8"/>
  <c r="Q26" i="8"/>
  <c r="P26" i="8"/>
  <c r="E26" i="8"/>
  <c r="U26" i="8" s="1"/>
  <c r="S25" i="8"/>
  <c r="R25" i="8"/>
  <c r="Q25" i="8"/>
  <c r="P25" i="8"/>
  <c r="E25" i="8"/>
  <c r="U25" i="8" s="1"/>
  <c r="S24" i="8"/>
  <c r="R24" i="8"/>
  <c r="Q24" i="8"/>
  <c r="P24" i="8"/>
  <c r="E24" i="8"/>
  <c r="U23" i="8"/>
  <c r="S23" i="8"/>
  <c r="R23" i="8"/>
  <c r="Q23" i="8"/>
  <c r="P23" i="8"/>
  <c r="E23" i="8"/>
  <c r="T23" i="8" s="1"/>
  <c r="U22" i="8"/>
  <c r="T22" i="8"/>
  <c r="S22" i="8"/>
  <c r="R22" i="8"/>
  <c r="Q22" i="8"/>
  <c r="P22" i="8"/>
  <c r="E22" i="8"/>
  <c r="S21" i="8"/>
  <c r="R21" i="8"/>
  <c r="Q21" i="8"/>
  <c r="P21" i="8"/>
  <c r="E21" i="8"/>
  <c r="U20" i="8"/>
  <c r="T20" i="8"/>
  <c r="S20" i="8"/>
  <c r="R20" i="8"/>
  <c r="Q20" i="8"/>
  <c r="P20" i="8"/>
  <c r="E20" i="8"/>
  <c r="S19" i="8"/>
  <c r="R19" i="8"/>
  <c r="Q19" i="8"/>
  <c r="P19" i="8"/>
  <c r="E19" i="8"/>
  <c r="U19" i="8" s="1"/>
  <c r="S18" i="8"/>
  <c r="R18" i="8"/>
  <c r="Q18" i="8"/>
  <c r="P18" i="8"/>
  <c r="E18" i="8"/>
  <c r="U18" i="8" s="1"/>
  <c r="S17" i="8"/>
  <c r="R17" i="8"/>
  <c r="Q17" i="8"/>
  <c r="P17" i="8"/>
  <c r="E17" i="8"/>
  <c r="T16" i="8"/>
  <c r="S16" i="8"/>
  <c r="R16" i="8"/>
  <c r="Q16" i="8"/>
  <c r="P16" i="8"/>
  <c r="E16" i="8"/>
  <c r="U16" i="8" s="1"/>
  <c r="U15" i="8"/>
  <c r="T15" i="8"/>
  <c r="S15" i="8"/>
  <c r="R15" i="8"/>
  <c r="Q15" i="8"/>
  <c r="P15" i="8"/>
  <c r="E15" i="8"/>
  <c r="S14" i="8"/>
  <c r="R14" i="8"/>
  <c r="Q14" i="8"/>
  <c r="P14" i="8"/>
  <c r="E14" i="8"/>
  <c r="U14" i="8" s="1"/>
  <c r="S13" i="8"/>
  <c r="R13" i="8"/>
  <c r="Q13" i="8"/>
  <c r="P13" i="8"/>
  <c r="E13" i="8"/>
  <c r="U13" i="8" s="1"/>
  <c r="U12" i="8"/>
  <c r="T12" i="8"/>
  <c r="S12" i="8"/>
  <c r="R12" i="8"/>
  <c r="Q12" i="8"/>
  <c r="P12" i="8"/>
  <c r="E12" i="8"/>
  <c r="S11" i="8"/>
  <c r="R11" i="8"/>
  <c r="Q11" i="8"/>
  <c r="P11" i="8"/>
  <c r="E11" i="8"/>
  <c r="U11" i="8" s="1"/>
  <c r="S10" i="8"/>
  <c r="R10" i="8"/>
  <c r="Q10" i="8"/>
  <c r="P10" i="8"/>
  <c r="E10" i="8"/>
  <c r="S64" i="7"/>
  <c r="R64" i="7"/>
  <c r="Q64" i="7"/>
  <c r="P64" i="7"/>
  <c r="E64" i="7"/>
  <c r="U64" i="7" s="1"/>
  <c r="U63" i="7"/>
  <c r="T63" i="7"/>
  <c r="S63" i="7"/>
  <c r="R63" i="7"/>
  <c r="Q63" i="7"/>
  <c r="P63" i="7"/>
  <c r="E63" i="7"/>
  <c r="U60" i="7"/>
  <c r="S60" i="7"/>
  <c r="R60" i="7"/>
  <c r="Q60" i="7"/>
  <c r="P60" i="7"/>
  <c r="E60" i="7"/>
  <c r="T60" i="7" s="1"/>
  <c r="S59" i="7"/>
  <c r="R59" i="7"/>
  <c r="Q59" i="7"/>
  <c r="P59" i="7"/>
  <c r="E59" i="7"/>
  <c r="S58" i="7"/>
  <c r="R58" i="7"/>
  <c r="Q58" i="7"/>
  <c r="P58" i="7"/>
  <c r="E58" i="7"/>
  <c r="U58" i="7" s="1"/>
  <c r="U57" i="7"/>
  <c r="T57" i="7"/>
  <c r="S57" i="7"/>
  <c r="R57" i="7"/>
  <c r="Q57" i="7"/>
  <c r="P57" i="7"/>
  <c r="E57" i="7"/>
  <c r="S55" i="7"/>
  <c r="R55" i="7"/>
  <c r="Q55" i="7"/>
  <c r="P55" i="7"/>
  <c r="E55" i="7"/>
  <c r="S54" i="7"/>
  <c r="R54" i="7"/>
  <c r="Q54" i="7"/>
  <c r="P54" i="7"/>
  <c r="E54" i="7"/>
  <c r="U54" i="7" s="1"/>
  <c r="S53" i="7"/>
  <c r="R53" i="7"/>
  <c r="Q53" i="7"/>
  <c r="P53" i="7"/>
  <c r="E53" i="7"/>
  <c r="S52" i="7"/>
  <c r="R52" i="7"/>
  <c r="Q52" i="7"/>
  <c r="P52" i="7"/>
  <c r="E52" i="7"/>
  <c r="U52" i="7" s="1"/>
  <c r="S51" i="7"/>
  <c r="R51" i="7"/>
  <c r="Q51" i="7"/>
  <c r="P51" i="7"/>
  <c r="E51" i="7"/>
  <c r="S50" i="7"/>
  <c r="R50" i="7"/>
  <c r="Q50" i="7"/>
  <c r="P50" i="7"/>
  <c r="E50" i="7"/>
  <c r="U50" i="7" s="1"/>
  <c r="U49" i="7"/>
  <c r="S49" i="7"/>
  <c r="R49" i="7"/>
  <c r="Q49" i="7"/>
  <c r="P49" i="7"/>
  <c r="E49" i="7"/>
  <c r="T49" i="7" s="1"/>
  <c r="S48" i="7"/>
  <c r="R48" i="7"/>
  <c r="Q48" i="7"/>
  <c r="P48" i="7"/>
  <c r="E48" i="7"/>
  <c r="S47" i="7"/>
  <c r="R47" i="7"/>
  <c r="Q47" i="7"/>
  <c r="P47" i="7"/>
  <c r="E47" i="7"/>
  <c r="T47" i="7" s="1"/>
  <c r="S46" i="7"/>
  <c r="R46" i="7"/>
  <c r="Q46" i="7"/>
  <c r="P46" i="7"/>
  <c r="E46" i="7"/>
  <c r="S45" i="7"/>
  <c r="R45" i="7"/>
  <c r="Q45" i="7"/>
  <c r="P45" i="7"/>
  <c r="E45" i="7"/>
  <c r="S42" i="7"/>
  <c r="R42" i="7"/>
  <c r="Q42" i="7"/>
  <c r="P42" i="7"/>
  <c r="E42" i="7"/>
  <c r="S41" i="7"/>
  <c r="R41" i="7"/>
  <c r="Q41" i="7"/>
  <c r="P41" i="7"/>
  <c r="E41" i="7"/>
  <c r="S40" i="7"/>
  <c r="R40" i="7"/>
  <c r="Q40" i="7"/>
  <c r="P40" i="7"/>
  <c r="E40" i="7"/>
  <c r="S39" i="7"/>
  <c r="R39" i="7"/>
  <c r="Q39" i="7"/>
  <c r="P39" i="7"/>
  <c r="E39" i="7"/>
  <c r="U39" i="7" s="1"/>
  <c r="U38" i="7"/>
  <c r="S38" i="7"/>
  <c r="R38" i="7"/>
  <c r="Q38" i="7"/>
  <c r="P38" i="7"/>
  <c r="E38" i="7"/>
  <c r="T38" i="7" s="1"/>
  <c r="S37" i="7"/>
  <c r="R37" i="7"/>
  <c r="Q37" i="7"/>
  <c r="P37" i="7"/>
  <c r="E37" i="7"/>
  <c r="U36" i="7"/>
  <c r="T36" i="7"/>
  <c r="S36" i="7"/>
  <c r="R36" i="7"/>
  <c r="Q36" i="7"/>
  <c r="P36" i="7"/>
  <c r="E36" i="7"/>
  <c r="S35" i="7"/>
  <c r="R35" i="7"/>
  <c r="Q35" i="7"/>
  <c r="P35" i="7"/>
  <c r="E35" i="7"/>
  <c r="U35" i="7" s="1"/>
  <c r="T34" i="7"/>
  <c r="S34" i="7"/>
  <c r="R34" i="7"/>
  <c r="Q34" i="7"/>
  <c r="P34" i="7"/>
  <c r="E34" i="7"/>
  <c r="U34" i="7" s="1"/>
  <c r="S33" i="7"/>
  <c r="R33" i="7"/>
  <c r="Q33" i="7"/>
  <c r="P33" i="7"/>
  <c r="E33" i="7"/>
  <c r="S32" i="7"/>
  <c r="R32" i="7"/>
  <c r="Q32" i="7"/>
  <c r="P32" i="7"/>
  <c r="E32" i="7"/>
  <c r="S31" i="7"/>
  <c r="R31" i="7"/>
  <c r="Q31" i="7"/>
  <c r="P31" i="7"/>
  <c r="E31" i="7"/>
  <c r="U31" i="7" s="1"/>
  <c r="U30" i="7"/>
  <c r="S30" i="7"/>
  <c r="R30" i="7"/>
  <c r="Q30" i="7"/>
  <c r="P30" i="7"/>
  <c r="E30" i="7"/>
  <c r="T30" i="7" s="1"/>
  <c r="S29" i="7"/>
  <c r="R29" i="7"/>
  <c r="Q29" i="7"/>
  <c r="P29" i="7"/>
  <c r="E29" i="7"/>
  <c r="U29" i="7" s="1"/>
  <c r="S27" i="7"/>
  <c r="R27" i="7"/>
  <c r="Q27" i="7"/>
  <c r="P27" i="7"/>
  <c r="E27" i="7"/>
  <c r="U27" i="7" s="1"/>
  <c r="S26" i="7"/>
  <c r="R26" i="7"/>
  <c r="Q26" i="7"/>
  <c r="P26" i="7"/>
  <c r="E26" i="7"/>
  <c r="T26" i="7" s="1"/>
  <c r="T25" i="7"/>
  <c r="S25" i="7"/>
  <c r="R25" i="7"/>
  <c r="Q25" i="7"/>
  <c r="P25" i="7"/>
  <c r="E25" i="7"/>
  <c r="U25" i="7" s="1"/>
  <c r="S24" i="7"/>
  <c r="R24" i="7"/>
  <c r="Q24" i="7"/>
  <c r="P24" i="7"/>
  <c r="E24" i="7"/>
  <c r="U23" i="7"/>
  <c r="T23" i="7"/>
  <c r="S23" i="7"/>
  <c r="R23" i="7"/>
  <c r="Q23" i="7"/>
  <c r="P23" i="7"/>
  <c r="E23" i="7"/>
  <c r="T22" i="7"/>
  <c r="S22" i="7"/>
  <c r="R22" i="7"/>
  <c r="Q22" i="7"/>
  <c r="P22" i="7"/>
  <c r="E22" i="7"/>
  <c r="U22" i="7" s="1"/>
  <c r="S21" i="7"/>
  <c r="R21" i="7"/>
  <c r="Q21" i="7"/>
  <c r="P21" i="7"/>
  <c r="E21" i="7"/>
  <c r="S20" i="7"/>
  <c r="R20" i="7"/>
  <c r="Q20" i="7"/>
  <c r="P20" i="7"/>
  <c r="E20" i="7"/>
  <c r="S19" i="7"/>
  <c r="R19" i="7"/>
  <c r="Q19" i="7"/>
  <c r="P19" i="7"/>
  <c r="E19" i="7"/>
  <c r="U19" i="7" s="1"/>
  <c r="S18" i="7"/>
  <c r="R18" i="7"/>
  <c r="Q18" i="7"/>
  <c r="P18" i="7"/>
  <c r="E18" i="7"/>
  <c r="T18" i="7" s="1"/>
  <c r="S17" i="7"/>
  <c r="R17" i="7"/>
  <c r="Q17" i="7"/>
  <c r="P17" i="7"/>
  <c r="E17" i="7"/>
  <c r="S16" i="7"/>
  <c r="R16" i="7"/>
  <c r="Q16" i="7"/>
  <c r="P16" i="7"/>
  <c r="E16" i="7"/>
  <c r="U16" i="7" s="1"/>
  <c r="U15" i="7"/>
  <c r="S15" i="7"/>
  <c r="R15" i="7"/>
  <c r="Q15" i="7"/>
  <c r="P15" i="7"/>
  <c r="E15" i="7"/>
  <c r="T15" i="7" s="1"/>
  <c r="T14" i="7"/>
  <c r="S14" i="7"/>
  <c r="R14" i="7"/>
  <c r="Q14" i="7"/>
  <c r="P14" i="7"/>
  <c r="E14" i="7"/>
  <c r="S13" i="7"/>
  <c r="R13" i="7"/>
  <c r="Q13" i="7"/>
  <c r="P13" i="7"/>
  <c r="E13" i="7"/>
  <c r="S12" i="7"/>
  <c r="R12" i="7"/>
  <c r="Q12" i="7"/>
  <c r="P12" i="7"/>
  <c r="E12" i="7"/>
  <c r="S11" i="7"/>
  <c r="R11" i="7"/>
  <c r="Q11" i="7"/>
  <c r="P11" i="7"/>
  <c r="E11" i="7"/>
  <c r="U11" i="7" s="1"/>
  <c r="U10" i="7"/>
  <c r="S10" i="7"/>
  <c r="R10" i="7"/>
  <c r="Q10" i="7"/>
  <c r="P10" i="7"/>
  <c r="E10" i="7"/>
  <c r="T64" i="6"/>
  <c r="S64" i="6"/>
  <c r="R64" i="6"/>
  <c r="Q64" i="6"/>
  <c r="P64" i="6"/>
  <c r="E64" i="6"/>
  <c r="U64" i="6" s="1"/>
  <c r="S63" i="6"/>
  <c r="R63" i="6"/>
  <c r="Q63" i="6"/>
  <c r="P63" i="6"/>
  <c r="E63" i="6"/>
  <c r="S60" i="6"/>
  <c r="R60" i="6"/>
  <c r="Q60" i="6"/>
  <c r="P60" i="6"/>
  <c r="E60" i="6"/>
  <c r="U60" i="6" s="1"/>
  <c r="S59" i="6"/>
  <c r="R59" i="6"/>
  <c r="Q59" i="6"/>
  <c r="P59" i="6"/>
  <c r="E59" i="6"/>
  <c r="U58" i="6"/>
  <c r="T58" i="6"/>
  <c r="S58" i="6"/>
  <c r="R58" i="6"/>
  <c r="Q58" i="6"/>
  <c r="P58" i="6"/>
  <c r="E58" i="6"/>
  <c r="S57" i="6"/>
  <c r="R57" i="6"/>
  <c r="Q57" i="6"/>
  <c r="P57" i="6"/>
  <c r="E57" i="6"/>
  <c r="U55" i="6"/>
  <c r="T55" i="6"/>
  <c r="S55" i="6"/>
  <c r="R55" i="6"/>
  <c r="Q55" i="6"/>
  <c r="P55" i="6"/>
  <c r="E55" i="6"/>
  <c r="S54" i="6"/>
  <c r="R54" i="6"/>
  <c r="Q54" i="6"/>
  <c r="P54" i="6"/>
  <c r="E54" i="6"/>
  <c r="S53" i="6"/>
  <c r="R53" i="6"/>
  <c r="Q53" i="6"/>
  <c r="P53" i="6"/>
  <c r="E53" i="6"/>
  <c r="S52" i="6"/>
  <c r="R52" i="6"/>
  <c r="Q52" i="6"/>
  <c r="P52" i="6"/>
  <c r="E52" i="6"/>
  <c r="U52" i="6" s="1"/>
  <c r="U51" i="6"/>
  <c r="S51" i="6"/>
  <c r="R51" i="6"/>
  <c r="Q51" i="6"/>
  <c r="P51" i="6"/>
  <c r="E51" i="6"/>
  <c r="T51" i="6" s="1"/>
  <c r="S50" i="6"/>
  <c r="R50" i="6"/>
  <c r="Q50" i="6"/>
  <c r="P50" i="6"/>
  <c r="E50" i="6"/>
  <c r="U50" i="6" s="1"/>
  <c r="S49" i="6"/>
  <c r="R49" i="6"/>
  <c r="Q49" i="6"/>
  <c r="P49" i="6"/>
  <c r="E49" i="6"/>
  <c r="U49" i="6" s="1"/>
  <c r="S48" i="6"/>
  <c r="R48" i="6"/>
  <c r="Q48" i="6"/>
  <c r="P48" i="6"/>
  <c r="E48" i="6"/>
  <c r="T48" i="6" s="1"/>
  <c r="T47" i="6"/>
  <c r="S47" i="6"/>
  <c r="R47" i="6"/>
  <c r="Q47" i="6"/>
  <c r="P47" i="6"/>
  <c r="E47" i="6"/>
  <c r="S46" i="6"/>
  <c r="R46" i="6"/>
  <c r="Q46" i="6"/>
  <c r="P46" i="6"/>
  <c r="E46" i="6"/>
  <c r="U46" i="6" s="1"/>
  <c r="S45" i="6"/>
  <c r="R45" i="6"/>
  <c r="Q45" i="6"/>
  <c r="P45" i="6"/>
  <c r="E45" i="6"/>
  <c r="S42" i="6"/>
  <c r="R42" i="6"/>
  <c r="Q42" i="6"/>
  <c r="P42" i="6"/>
  <c r="E42" i="6"/>
  <c r="U42" i="6" s="1"/>
  <c r="S41" i="6"/>
  <c r="R41" i="6"/>
  <c r="Q41" i="6"/>
  <c r="P41" i="6"/>
  <c r="E41" i="6"/>
  <c r="S40" i="6"/>
  <c r="R40" i="6"/>
  <c r="Q40" i="6"/>
  <c r="P40" i="6"/>
  <c r="E40" i="6"/>
  <c r="S39" i="6"/>
  <c r="R39" i="6"/>
  <c r="Q39" i="6"/>
  <c r="P39" i="6"/>
  <c r="E39" i="6"/>
  <c r="T39" i="6" s="1"/>
  <c r="S38" i="6"/>
  <c r="R38" i="6"/>
  <c r="Q38" i="6"/>
  <c r="P38" i="6"/>
  <c r="E38" i="6"/>
  <c r="T38" i="6" s="1"/>
  <c r="U37" i="6"/>
  <c r="T37" i="6"/>
  <c r="S37" i="6"/>
  <c r="R37" i="6"/>
  <c r="Q37" i="6"/>
  <c r="P37" i="6"/>
  <c r="E37" i="6"/>
  <c r="S36" i="6"/>
  <c r="R36" i="6"/>
  <c r="Q36" i="6"/>
  <c r="P36" i="6"/>
  <c r="E36" i="6"/>
  <c r="U36" i="6" s="1"/>
  <c r="S35" i="6"/>
  <c r="R35" i="6"/>
  <c r="Q35" i="6"/>
  <c r="P35" i="6"/>
  <c r="E35" i="6"/>
  <c r="U35" i="6" s="1"/>
  <c r="U34" i="6"/>
  <c r="T34" i="6"/>
  <c r="S34" i="6"/>
  <c r="R34" i="6"/>
  <c r="Q34" i="6"/>
  <c r="P34" i="6"/>
  <c r="E34" i="6"/>
  <c r="S33" i="6"/>
  <c r="R33" i="6"/>
  <c r="Q33" i="6"/>
  <c r="P33" i="6"/>
  <c r="E33" i="6"/>
  <c r="S32" i="6"/>
  <c r="R32" i="6"/>
  <c r="Q32" i="6"/>
  <c r="P32" i="6"/>
  <c r="E32" i="6"/>
  <c r="S31" i="6"/>
  <c r="R31" i="6"/>
  <c r="Q31" i="6"/>
  <c r="P31" i="6"/>
  <c r="E31" i="6"/>
  <c r="T31" i="6" s="1"/>
  <c r="U30" i="6"/>
  <c r="T30" i="6"/>
  <c r="S30" i="6"/>
  <c r="R30" i="6"/>
  <c r="Q30" i="6"/>
  <c r="P30" i="6"/>
  <c r="E30" i="6"/>
  <c r="S29" i="6"/>
  <c r="R29" i="6"/>
  <c r="Q29" i="6"/>
  <c r="P29" i="6"/>
  <c r="E29" i="6"/>
  <c r="S27" i="6"/>
  <c r="R27" i="6"/>
  <c r="Q27" i="6"/>
  <c r="P27" i="6"/>
  <c r="E27" i="6"/>
  <c r="T27" i="6" s="1"/>
  <c r="S26" i="6"/>
  <c r="R26" i="6"/>
  <c r="Q26" i="6"/>
  <c r="P26" i="6"/>
  <c r="E26" i="6"/>
  <c r="U26" i="6" s="1"/>
  <c r="U25" i="6"/>
  <c r="T25" i="6"/>
  <c r="S25" i="6"/>
  <c r="R25" i="6"/>
  <c r="Q25" i="6"/>
  <c r="P25" i="6"/>
  <c r="E25" i="6"/>
  <c r="T24" i="6"/>
  <c r="S24" i="6"/>
  <c r="R24" i="6"/>
  <c r="Q24" i="6"/>
  <c r="P24" i="6"/>
  <c r="E24" i="6"/>
  <c r="U24" i="6" s="1"/>
  <c r="S23" i="6"/>
  <c r="R23" i="6"/>
  <c r="Q23" i="6"/>
  <c r="P23" i="6"/>
  <c r="E23" i="6"/>
  <c r="T23" i="6" s="1"/>
  <c r="U22" i="6"/>
  <c r="T22" i="6"/>
  <c r="S22" i="6"/>
  <c r="R22" i="6"/>
  <c r="Q22" i="6"/>
  <c r="P22" i="6"/>
  <c r="E22" i="6"/>
  <c r="S21" i="6"/>
  <c r="R21" i="6"/>
  <c r="Q21" i="6"/>
  <c r="P21" i="6"/>
  <c r="E21" i="6"/>
  <c r="S20" i="6"/>
  <c r="R20" i="6"/>
  <c r="Q20" i="6"/>
  <c r="P20" i="6"/>
  <c r="E20" i="6"/>
  <c r="S19" i="6"/>
  <c r="R19" i="6"/>
  <c r="Q19" i="6"/>
  <c r="P19" i="6"/>
  <c r="E19" i="6"/>
  <c r="T19" i="6" s="1"/>
  <c r="S18" i="6"/>
  <c r="R18" i="6"/>
  <c r="Q18" i="6"/>
  <c r="P18" i="6"/>
  <c r="E18" i="6"/>
  <c r="U18" i="6" s="1"/>
  <c r="S17" i="6"/>
  <c r="R17" i="6"/>
  <c r="Q17" i="6"/>
  <c r="P17" i="6"/>
  <c r="E17" i="6"/>
  <c r="U16" i="6"/>
  <c r="T16" i="6"/>
  <c r="S16" i="6"/>
  <c r="R16" i="6"/>
  <c r="Q16" i="6"/>
  <c r="P16" i="6"/>
  <c r="E16" i="6"/>
  <c r="S15" i="6"/>
  <c r="R15" i="6"/>
  <c r="Q15" i="6"/>
  <c r="P15" i="6"/>
  <c r="E15" i="6"/>
  <c r="U15" i="6" s="1"/>
  <c r="S14" i="6"/>
  <c r="R14" i="6"/>
  <c r="Q14" i="6"/>
  <c r="U14" i="6" s="1"/>
  <c r="P14" i="6"/>
  <c r="E14" i="6"/>
  <c r="S13" i="6"/>
  <c r="R13" i="6"/>
  <c r="Q13" i="6"/>
  <c r="P13" i="6"/>
  <c r="E13" i="6"/>
  <c r="T13" i="6" s="1"/>
  <c r="S12" i="6"/>
  <c r="R12" i="6"/>
  <c r="Q12" i="6"/>
  <c r="P12" i="6"/>
  <c r="E12" i="6"/>
  <c r="S11" i="6"/>
  <c r="R11" i="6"/>
  <c r="Q11" i="6"/>
  <c r="P11" i="6"/>
  <c r="E11" i="6"/>
  <c r="T11" i="6" s="1"/>
  <c r="U10" i="6"/>
  <c r="T10" i="6"/>
  <c r="S10" i="6"/>
  <c r="R10" i="6"/>
  <c r="Q10" i="6"/>
  <c r="P10" i="6"/>
  <c r="E10" i="6"/>
  <c r="S64" i="5"/>
  <c r="R64" i="5"/>
  <c r="Q64" i="5"/>
  <c r="P64" i="5"/>
  <c r="E64" i="5"/>
  <c r="U63" i="5"/>
  <c r="T63" i="5"/>
  <c r="S63" i="5"/>
  <c r="R63" i="5"/>
  <c r="Q63" i="5"/>
  <c r="P63" i="5"/>
  <c r="E63" i="5"/>
  <c r="U60" i="5"/>
  <c r="S60" i="5"/>
  <c r="R60" i="5"/>
  <c r="Q60" i="5"/>
  <c r="P60" i="5"/>
  <c r="E60" i="5"/>
  <c r="T60" i="5" s="1"/>
  <c r="S59" i="5"/>
  <c r="R59" i="5"/>
  <c r="Q59" i="5"/>
  <c r="P59" i="5"/>
  <c r="E59" i="5"/>
  <c r="U59" i="5" s="1"/>
  <c r="S58" i="5"/>
  <c r="R58" i="5"/>
  <c r="Q58" i="5"/>
  <c r="P58" i="5"/>
  <c r="E58" i="5"/>
  <c r="U58" i="5" s="1"/>
  <c r="S57" i="5"/>
  <c r="R57" i="5"/>
  <c r="Q57" i="5"/>
  <c r="P57" i="5"/>
  <c r="E57" i="5"/>
  <c r="S55" i="5"/>
  <c r="R55" i="5"/>
  <c r="Q55" i="5"/>
  <c r="P55" i="5"/>
  <c r="E55" i="5"/>
  <c r="T55" i="5" s="1"/>
  <c r="S54" i="5"/>
  <c r="R54" i="5"/>
  <c r="Q54" i="5"/>
  <c r="P54" i="5"/>
  <c r="E54" i="5"/>
  <c r="U54" i="5" s="1"/>
  <c r="S53" i="5"/>
  <c r="R53" i="5"/>
  <c r="Q53" i="5"/>
  <c r="P53" i="5"/>
  <c r="E53" i="5"/>
  <c r="T53" i="5" s="1"/>
  <c r="U52" i="5"/>
  <c r="S52" i="5"/>
  <c r="R52" i="5"/>
  <c r="Q52" i="5"/>
  <c r="P52" i="5"/>
  <c r="E52" i="5"/>
  <c r="T52" i="5" s="1"/>
  <c r="S51" i="5"/>
  <c r="R51" i="5"/>
  <c r="Q51" i="5"/>
  <c r="P51" i="5"/>
  <c r="E51" i="5"/>
  <c r="U51" i="5" s="1"/>
  <c r="U50" i="5"/>
  <c r="S50" i="5"/>
  <c r="R50" i="5"/>
  <c r="Q50" i="5"/>
  <c r="P50" i="5"/>
  <c r="E50" i="5"/>
  <c r="T50" i="5" s="1"/>
  <c r="T49" i="5"/>
  <c r="S49" i="5"/>
  <c r="R49" i="5"/>
  <c r="Q49" i="5"/>
  <c r="P49" i="5"/>
  <c r="E49" i="5"/>
  <c r="U49" i="5" s="1"/>
  <c r="S48" i="5"/>
  <c r="R48" i="5"/>
  <c r="Q48" i="5"/>
  <c r="P48" i="5"/>
  <c r="E48" i="5"/>
  <c r="S47" i="5"/>
  <c r="R47" i="5"/>
  <c r="Q47" i="5"/>
  <c r="U47" i="5" s="1"/>
  <c r="P47" i="5"/>
  <c r="E47" i="5"/>
  <c r="S46" i="5"/>
  <c r="R46" i="5"/>
  <c r="Q46" i="5"/>
  <c r="P46" i="5"/>
  <c r="E46" i="5"/>
  <c r="S45" i="5"/>
  <c r="R45" i="5"/>
  <c r="Q45" i="5"/>
  <c r="P45" i="5"/>
  <c r="E45" i="5"/>
  <c r="S42" i="5"/>
  <c r="R42" i="5"/>
  <c r="Q42" i="5"/>
  <c r="P42" i="5"/>
  <c r="E42" i="5"/>
  <c r="U41" i="5"/>
  <c r="S41" i="5"/>
  <c r="R41" i="5"/>
  <c r="Q41" i="5"/>
  <c r="P41" i="5"/>
  <c r="E41" i="5"/>
  <c r="T41" i="5" s="1"/>
  <c r="S40" i="5"/>
  <c r="R40" i="5"/>
  <c r="Q40" i="5"/>
  <c r="P40" i="5"/>
  <c r="E40" i="5"/>
  <c r="U40" i="5" s="1"/>
  <c r="S39" i="5"/>
  <c r="R39" i="5"/>
  <c r="Q39" i="5"/>
  <c r="P39" i="5"/>
  <c r="E39" i="5"/>
  <c r="U39" i="5" s="1"/>
  <c r="S38" i="5"/>
  <c r="R38" i="5"/>
  <c r="Q38" i="5"/>
  <c r="P38" i="5"/>
  <c r="E38" i="5"/>
  <c r="T38" i="5" s="1"/>
  <c r="U37" i="5"/>
  <c r="T37" i="5"/>
  <c r="S37" i="5"/>
  <c r="R37" i="5"/>
  <c r="Q37" i="5"/>
  <c r="P37" i="5"/>
  <c r="E37" i="5"/>
  <c r="S36" i="5"/>
  <c r="R36" i="5"/>
  <c r="Q36" i="5"/>
  <c r="P36" i="5"/>
  <c r="E36" i="5"/>
  <c r="S35" i="5"/>
  <c r="R35" i="5"/>
  <c r="Q35" i="5"/>
  <c r="P35" i="5"/>
  <c r="E35" i="5"/>
  <c r="U35" i="5" s="1"/>
  <c r="S34" i="5"/>
  <c r="R34" i="5"/>
  <c r="Q34" i="5"/>
  <c r="P34" i="5"/>
  <c r="E34" i="5"/>
  <c r="S33" i="5"/>
  <c r="R33" i="5"/>
  <c r="Q33" i="5"/>
  <c r="U33" i="5" s="1"/>
  <c r="P33" i="5"/>
  <c r="E33" i="5"/>
  <c r="T33" i="5" s="1"/>
  <c r="S32" i="5"/>
  <c r="R32" i="5"/>
  <c r="Q32" i="5"/>
  <c r="P32" i="5"/>
  <c r="E32" i="5"/>
  <c r="S31" i="5"/>
  <c r="R31" i="5"/>
  <c r="Q31" i="5"/>
  <c r="P31" i="5"/>
  <c r="E31" i="5"/>
  <c r="U31" i="5" s="1"/>
  <c r="S30" i="5"/>
  <c r="R30" i="5"/>
  <c r="Q30" i="5"/>
  <c r="P30" i="5"/>
  <c r="E30" i="5"/>
  <c r="U30" i="5" s="1"/>
  <c r="U29" i="5"/>
  <c r="S29" i="5"/>
  <c r="R29" i="5"/>
  <c r="Q29" i="5"/>
  <c r="P29" i="5"/>
  <c r="E29" i="5"/>
  <c r="T29" i="5" s="1"/>
  <c r="S27" i="5"/>
  <c r="R27" i="5"/>
  <c r="Q27" i="5"/>
  <c r="P27" i="5"/>
  <c r="E27" i="5"/>
  <c r="S26" i="5"/>
  <c r="R26" i="5"/>
  <c r="Q26" i="5"/>
  <c r="P26" i="5"/>
  <c r="E26" i="5"/>
  <c r="U26" i="5" s="1"/>
  <c r="U25" i="5"/>
  <c r="T25" i="5"/>
  <c r="S25" i="5"/>
  <c r="R25" i="5"/>
  <c r="Q25" i="5"/>
  <c r="P25" i="5"/>
  <c r="E25" i="5"/>
  <c r="S24" i="5"/>
  <c r="R24" i="5"/>
  <c r="Q24" i="5"/>
  <c r="P24" i="5"/>
  <c r="E24" i="5"/>
  <c r="S23" i="5"/>
  <c r="R23" i="5"/>
  <c r="Q23" i="5"/>
  <c r="P23" i="5"/>
  <c r="E23" i="5"/>
  <c r="S22" i="5"/>
  <c r="R22" i="5"/>
  <c r="Q22" i="5"/>
  <c r="P22" i="5"/>
  <c r="E22" i="5"/>
  <c r="U21" i="5"/>
  <c r="S21" i="5"/>
  <c r="R21" i="5"/>
  <c r="Q21" i="5"/>
  <c r="P21" i="5"/>
  <c r="E21" i="5"/>
  <c r="T21" i="5" s="1"/>
  <c r="S20" i="5"/>
  <c r="R20" i="5"/>
  <c r="Q20" i="5"/>
  <c r="P20" i="5"/>
  <c r="E20" i="5"/>
  <c r="S19" i="5"/>
  <c r="R19" i="5"/>
  <c r="Q19" i="5"/>
  <c r="P19" i="5"/>
  <c r="E19" i="5"/>
  <c r="U19" i="5" s="1"/>
  <c r="S18" i="5"/>
  <c r="R18" i="5"/>
  <c r="Q18" i="5"/>
  <c r="P18" i="5"/>
  <c r="E18" i="5"/>
  <c r="T18" i="5" s="1"/>
  <c r="U17" i="5"/>
  <c r="T17" i="5"/>
  <c r="S17" i="5"/>
  <c r="R17" i="5"/>
  <c r="Q17" i="5"/>
  <c r="P17" i="5"/>
  <c r="E17" i="5"/>
  <c r="S16" i="5"/>
  <c r="R16" i="5"/>
  <c r="Q16" i="5"/>
  <c r="P16" i="5"/>
  <c r="E16" i="5"/>
  <c r="S15" i="5"/>
  <c r="R15" i="5"/>
  <c r="Q15" i="5"/>
  <c r="P15" i="5"/>
  <c r="E15" i="5"/>
  <c r="U15" i="5" s="1"/>
  <c r="S14" i="5"/>
  <c r="R14" i="5"/>
  <c r="Q14" i="5"/>
  <c r="P14" i="5"/>
  <c r="E14" i="5"/>
  <c r="S13" i="5"/>
  <c r="R13" i="5"/>
  <c r="Q13" i="5"/>
  <c r="P13" i="5"/>
  <c r="E13" i="5"/>
  <c r="T13" i="5" s="1"/>
  <c r="S12" i="5"/>
  <c r="R12" i="5"/>
  <c r="Q12" i="5"/>
  <c r="P12" i="5"/>
  <c r="E12" i="5"/>
  <c r="S11" i="5"/>
  <c r="R11" i="5"/>
  <c r="Q11" i="5"/>
  <c r="P11" i="5"/>
  <c r="E11" i="5"/>
  <c r="U11" i="5" s="1"/>
  <c r="S10" i="5"/>
  <c r="R10" i="5"/>
  <c r="Q10" i="5"/>
  <c r="P10" i="5"/>
  <c r="E10" i="5"/>
  <c r="U10" i="5" s="1"/>
  <c r="S64" i="4"/>
  <c r="R64" i="4"/>
  <c r="Q64" i="4"/>
  <c r="P64" i="4"/>
  <c r="E64" i="4"/>
  <c r="S63" i="4"/>
  <c r="R63" i="4"/>
  <c r="Q63" i="4"/>
  <c r="P63" i="4"/>
  <c r="E63" i="4"/>
  <c r="U63" i="4" s="1"/>
  <c r="S60" i="4"/>
  <c r="R60" i="4"/>
  <c r="Q60" i="4"/>
  <c r="P60" i="4"/>
  <c r="E60" i="4"/>
  <c r="T60" i="4" s="1"/>
  <c r="S59" i="4"/>
  <c r="R59" i="4"/>
  <c r="Q59" i="4"/>
  <c r="P59" i="4"/>
  <c r="E59" i="4"/>
  <c r="U59" i="4" s="1"/>
  <c r="S58" i="4"/>
  <c r="R58" i="4"/>
  <c r="Q58" i="4"/>
  <c r="P58" i="4"/>
  <c r="E58" i="4"/>
  <c r="U58" i="4" s="1"/>
  <c r="S57" i="4"/>
  <c r="R57" i="4"/>
  <c r="Q57" i="4"/>
  <c r="P57" i="4"/>
  <c r="E57" i="4"/>
  <c r="U57" i="4" s="1"/>
  <c r="S55" i="4"/>
  <c r="R55" i="4"/>
  <c r="Q55" i="4"/>
  <c r="P55" i="4"/>
  <c r="E55" i="4"/>
  <c r="U55" i="4" s="1"/>
  <c r="S54" i="4"/>
  <c r="R54" i="4"/>
  <c r="Q54" i="4"/>
  <c r="P54" i="4"/>
  <c r="E54" i="4"/>
  <c r="T54" i="4" s="1"/>
  <c r="U53" i="4"/>
  <c r="S53" i="4"/>
  <c r="R53" i="4"/>
  <c r="Q53" i="4"/>
  <c r="P53" i="4"/>
  <c r="E53" i="4"/>
  <c r="T53" i="4" s="1"/>
  <c r="S52" i="4"/>
  <c r="R52" i="4"/>
  <c r="Q52" i="4"/>
  <c r="P52" i="4"/>
  <c r="E52" i="4"/>
  <c r="U52" i="4" s="1"/>
  <c r="T51" i="4"/>
  <c r="S51" i="4"/>
  <c r="R51" i="4"/>
  <c r="Q51" i="4"/>
  <c r="P51" i="4"/>
  <c r="E51" i="4"/>
  <c r="U51" i="4" s="1"/>
  <c r="U50" i="4"/>
  <c r="T50" i="4"/>
  <c r="S50" i="4"/>
  <c r="R50" i="4"/>
  <c r="Q50" i="4"/>
  <c r="P50" i="4"/>
  <c r="E50" i="4"/>
  <c r="S49" i="4"/>
  <c r="R49" i="4"/>
  <c r="Q49" i="4"/>
  <c r="P49" i="4"/>
  <c r="E49" i="4"/>
  <c r="U49" i="4" s="1"/>
  <c r="S48" i="4"/>
  <c r="R48" i="4"/>
  <c r="Q48" i="4"/>
  <c r="P48" i="4"/>
  <c r="E48" i="4"/>
  <c r="U48" i="4" s="1"/>
  <c r="S47" i="4"/>
  <c r="R47" i="4"/>
  <c r="Q47" i="4"/>
  <c r="P47" i="4"/>
  <c r="E47" i="4"/>
  <c r="S46" i="4"/>
  <c r="R46" i="4"/>
  <c r="Q46" i="4"/>
  <c r="P46" i="4"/>
  <c r="E46" i="4"/>
  <c r="U46" i="4" s="1"/>
  <c r="S45" i="4"/>
  <c r="R45" i="4"/>
  <c r="Q45" i="4"/>
  <c r="P45" i="4"/>
  <c r="E45" i="4"/>
  <c r="S42" i="4"/>
  <c r="R42" i="4"/>
  <c r="Q42" i="4"/>
  <c r="P42" i="4"/>
  <c r="E42" i="4"/>
  <c r="U42" i="4" s="1"/>
  <c r="S41" i="4"/>
  <c r="R41" i="4"/>
  <c r="Q41" i="4"/>
  <c r="P41" i="4"/>
  <c r="E41" i="4"/>
  <c r="U41" i="4" s="1"/>
  <c r="S40" i="4"/>
  <c r="R40" i="4"/>
  <c r="Q40" i="4"/>
  <c r="P40" i="4"/>
  <c r="E40" i="4"/>
  <c r="U40" i="4" s="1"/>
  <c r="S39" i="4"/>
  <c r="R39" i="4"/>
  <c r="Q39" i="4"/>
  <c r="P39" i="4"/>
  <c r="E39" i="4"/>
  <c r="T39" i="4" s="1"/>
  <c r="S38" i="4"/>
  <c r="R38" i="4"/>
  <c r="Q38" i="4"/>
  <c r="P38" i="4"/>
  <c r="E38" i="4"/>
  <c r="U38" i="4" s="1"/>
  <c r="S37" i="4"/>
  <c r="R37" i="4"/>
  <c r="Q37" i="4"/>
  <c r="P37" i="4"/>
  <c r="E37" i="4"/>
  <c r="U37" i="4" s="1"/>
  <c r="S36" i="4"/>
  <c r="R36" i="4"/>
  <c r="Q36" i="4"/>
  <c r="P36" i="4"/>
  <c r="E36" i="4"/>
  <c r="U36" i="4" s="1"/>
  <c r="S35" i="4"/>
  <c r="R35" i="4"/>
  <c r="Q35" i="4"/>
  <c r="P35" i="4"/>
  <c r="E35" i="4"/>
  <c r="U35" i="4" s="1"/>
  <c r="T34" i="4"/>
  <c r="S34" i="4"/>
  <c r="R34" i="4"/>
  <c r="Q34" i="4"/>
  <c r="P34" i="4"/>
  <c r="E34" i="4"/>
  <c r="U34" i="4" s="1"/>
  <c r="S33" i="4"/>
  <c r="R33" i="4"/>
  <c r="Q33" i="4"/>
  <c r="P33" i="4"/>
  <c r="E33" i="4"/>
  <c r="S32" i="4"/>
  <c r="R32" i="4"/>
  <c r="Q32" i="4"/>
  <c r="P32" i="4"/>
  <c r="E32" i="4"/>
  <c r="U32" i="4" s="1"/>
  <c r="S31" i="4"/>
  <c r="R31" i="4"/>
  <c r="Q31" i="4"/>
  <c r="P31" i="4"/>
  <c r="E31" i="4"/>
  <c r="U31" i="4" s="1"/>
  <c r="T30" i="4"/>
  <c r="S30" i="4"/>
  <c r="R30" i="4"/>
  <c r="Q30" i="4"/>
  <c r="P30" i="4"/>
  <c r="E30" i="4"/>
  <c r="U30" i="4" s="1"/>
  <c r="S29" i="4"/>
  <c r="R29" i="4"/>
  <c r="Q29" i="4"/>
  <c r="P29" i="4"/>
  <c r="E29" i="4"/>
  <c r="U29" i="4" s="1"/>
  <c r="U27" i="4"/>
  <c r="S27" i="4"/>
  <c r="R27" i="4"/>
  <c r="Q27" i="4"/>
  <c r="P27" i="4"/>
  <c r="E27" i="4"/>
  <c r="T27" i="4" s="1"/>
  <c r="S26" i="4"/>
  <c r="R26" i="4"/>
  <c r="Q26" i="4"/>
  <c r="P26" i="4"/>
  <c r="E26" i="4"/>
  <c r="U26" i="4" s="1"/>
  <c r="U25" i="4"/>
  <c r="T25" i="4"/>
  <c r="S25" i="4"/>
  <c r="R25" i="4"/>
  <c r="Q25" i="4"/>
  <c r="P25" i="4"/>
  <c r="E25" i="4"/>
  <c r="U24" i="4"/>
  <c r="T24" i="4"/>
  <c r="S24" i="4"/>
  <c r="R24" i="4"/>
  <c r="Q24" i="4"/>
  <c r="P24" i="4"/>
  <c r="E24" i="4"/>
  <c r="S23" i="4"/>
  <c r="R23" i="4"/>
  <c r="Q23" i="4"/>
  <c r="P23" i="4"/>
  <c r="E23" i="4"/>
  <c r="U23" i="4" s="1"/>
  <c r="U22" i="4"/>
  <c r="T22" i="4"/>
  <c r="S22" i="4"/>
  <c r="R22" i="4"/>
  <c r="Q22" i="4"/>
  <c r="P22" i="4"/>
  <c r="E22" i="4"/>
  <c r="S21" i="4"/>
  <c r="R21" i="4"/>
  <c r="Q21" i="4"/>
  <c r="P21" i="4"/>
  <c r="E21" i="4"/>
  <c r="U21" i="4" s="1"/>
  <c r="T20" i="4"/>
  <c r="S20" i="4"/>
  <c r="R20" i="4"/>
  <c r="Q20" i="4"/>
  <c r="P20" i="4"/>
  <c r="E20" i="4"/>
  <c r="U20" i="4" s="1"/>
  <c r="S19" i="4"/>
  <c r="R19" i="4"/>
  <c r="Q19" i="4"/>
  <c r="P19" i="4"/>
  <c r="E19" i="4"/>
  <c r="T19" i="4" s="1"/>
  <c r="S18" i="4"/>
  <c r="R18" i="4"/>
  <c r="Q18" i="4"/>
  <c r="P18" i="4"/>
  <c r="E18" i="4"/>
  <c r="U18" i="4" s="1"/>
  <c r="S17" i="4"/>
  <c r="R17" i="4"/>
  <c r="Q17" i="4"/>
  <c r="P17" i="4"/>
  <c r="E17" i="4"/>
  <c r="U17" i="4" s="1"/>
  <c r="S16" i="4"/>
  <c r="R16" i="4"/>
  <c r="Q16" i="4"/>
  <c r="P16" i="4"/>
  <c r="E16" i="4"/>
  <c r="T16" i="4" s="1"/>
  <c r="U15" i="4"/>
  <c r="S15" i="4"/>
  <c r="R15" i="4"/>
  <c r="Q15" i="4"/>
  <c r="P15" i="4"/>
  <c r="E15" i="4"/>
  <c r="T15" i="4" s="1"/>
  <c r="U14" i="4"/>
  <c r="S14" i="4"/>
  <c r="R14" i="4"/>
  <c r="Q14" i="4"/>
  <c r="P14" i="4"/>
  <c r="E14" i="4"/>
  <c r="S13" i="4"/>
  <c r="R13" i="4"/>
  <c r="Q13" i="4"/>
  <c r="P13" i="4"/>
  <c r="E13" i="4"/>
  <c r="U13" i="4" s="1"/>
  <c r="T12" i="4"/>
  <c r="S12" i="4"/>
  <c r="R12" i="4"/>
  <c r="Q12" i="4"/>
  <c r="P12" i="4"/>
  <c r="E12" i="4"/>
  <c r="U12" i="4" s="1"/>
  <c r="S11" i="4"/>
  <c r="R11" i="4"/>
  <c r="Q11" i="4"/>
  <c r="P11" i="4"/>
  <c r="E11" i="4"/>
  <c r="T11" i="4" s="1"/>
  <c r="S10" i="4"/>
  <c r="R10" i="4"/>
  <c r="Q10" i="4"/>
  <c r="P10" i="4"/>
  <c r="E10" i="4"/>
  <c r="S64" i="3"/>
  <c r="R64" i="3"/>
  <c r="Q64" i="3"/>
  <c r="P64" i="3"/>
  <c r="E64" i="3"/>
  <c r="U64" i="3" s="1"/>
  <c r="S63" i="3"/>
  <c r="R63" i="3"/>
  <c r="Q63" i="3"/>
  <c r="P63" i="3"/>
  <c r="E63" i="3"/>
  <c r="S60" i="3"/>
  <c r="R60" i="3"/>
  <c r="Q60" i="3"/>
  <c r="P60" i="3"/>
  <c r="E60" i="3"/>
  <c r="U60" i="3" s="1"/>
  <c r="T59" i="3"/>
  <c r="S59" i="3"/>
  <c r="R59" i="3"/>
  <c r="Q59" i="3"/>
  <c r="P59" i="3"/>
  <c r="E59" i="3"/>
  <c r="U59" i="3" s="1"/>
  <c r="S58" i="3"/>
  <c r="R58" i="3"/>
  <c r="Q58" i="3"/>
  <c r="P58" i="3"/>
  <c r="E58" i="3"/>
  <c r="U58" i="3" s="1"/>
  <c r="U57" i="3"/>
  <c r="T57" i="3"/>
  <c r="S57" i="3"/>
  <c r="R57" i="3"/>
  <c r="Q57" i="3"/>
  <c r="P57" i="3"/>
  <c r="E57" i="3"/>
  <c r="S55" i="3"/>
  <c r="R55" i="3"/>
  <c r="Q55" i="3"/>
  <c r="P55" i="3"/>
  <c r="E55" i="3"/>
  <c r="U55" i="3" s="1"/>
  <c r="U54" i="3"/>
  <c r="S54" i="3"/>
  <c r="R54" i="3"/>
  <c r="Q54" i="3"/>
  <c r="P54" i="3"/>
  <c r="E54" i="3"/>
  <c r="T54" i="3" s="1"/>
  <c r="S53" i="3"/>
  <c r="R53" i="3"/>
  <c r="Q53" i="3"/>
  <c r="P53" i="3"/>
  <c r="E53" i="3"/>
  <c r="U53" i="3" s="1"/>
  <c r="S52" i="3"/>
  <c r="R52" i="3"/>
  <c r="Q52" i="3"/>
  <c r="P52" i="3"/>
  <c r="E52" i="3"/>
  <c r="U52" i="3" s="1"/>
  <c r="U51" i="3"/>
  <c r="S51" i="3"/>
  <c r="R51" i="3"/>
  <c r="Q51" i="3"/>
  <c r="P51" i="3"/>
  <c r="E51" i="3"/>
  <c r="T51" i="3" s="1"/>
  <c r="S50" i="3"/>
  <c r="R50" i="3"/>
  <c r="Q50" i="3"/>
  <c r="P50" i="3"/>
  <c r="E50" i="3"/>
  <c r="S49" i="3"/>
  <c r="R49" i="3"/>
  <c r="Q49" i="3"/>
  <c r="P49" i="3"/>
  <c r="E49" i="3"/>
  <c r="U49" i="3" s="1"/>
  <c r="S48" i="3"/>
  <c r="R48" i="3"/>
  <c r="Q48" i="3"/>
  <c r="P48" i="3"/>
  <c r="E48" i="3"/>
  <c r="U48" i="3" s="1"/>
  <c r="S47" i="3"/>
  <c r="R47" i="3"/>
  <c r="Q47" i="3"/>
  <c r="P47" i="3"/>
  <c r="T47" i="3" s="1"/>
  <c r="E47" i="3"/>
  <c r="S46" i="3"/>
  <c r="R46" i="3"/>
  <c r="Q46" i="3"/>
  <c r="U46" i="3" s="1"/>
  <c r="P46" i="3"/>
  <c r="T46" i="3" s="1"/>
  <c r="E46" i="3"/>
  <c r="S45" i="3"/>
  <c r="R45" i="3"/>
  <c r="Q45" i="3"/>
  <c r="P45" i="3"/>
  <c r="E45" i="3"/>
  <c r="T42" i="3"/>
  <c r="S42" i="3"/>
  <c r="R42" i="3"/>
  <c r="Q42" i="3"/>
  <c r="P42" i="3"/>
  <c r="E42" i="3"/>
  <c r="U42" i="3" s="1"/>
  <c r="S41" i="3"/>
  <c r="R41" i="3"/>
  <c r="Q41" i="3"/>
  <c r="P41" i="3"/>
  <c r="E41" i="3"/>
  <c r="U41" i="3" s="1"/>
  <c r="S40" i="3"/>
  <c r="R40" i="3"/>
  <c r="Q40" i="3"/>
  <c r="P40" i="3"/>
  <c r="E40" i="3"/>
  <c r="S39" i="3"/>
  <c r="R39" i="3"/>
  <c r="Q39" i="3"/>
  <c r="P39" i="3"/>
  <c r="E39" i="3"/>
  <c r="U39" i="3" s="1"/>
  <c r="S38" i="3"/>
  <c r="R38" i="3"/>
  <c r="Q38" i="3"/>
  <c r="P38" i="3"/>
  <c r="E38" i="3"/>
  <c r="U38" i="3" s="1"/>
  <c r="U37" i="3"/>
  <c r="S37" i="3"/>
  <c r="R37" i="3"/>
  <c r="Q37" i="3"/>
  <c r="P37" i="3"/>
  <c r="E37" i="3"/>
  <c r="T37" i="3" s="1"/>
  <c r="S36" i="3"/>
  <c r="R36" i="3"/>
  <c r="Q36" i="3"/>
  <c r="P36" i="3"/>
  <c r="E36" i="3"/>
  <c r="S35" i="3"/>
  <c r="R35" i="3"/>
  <c r="Q35" i="3"/>
  <c r="P35" i="3"/>
  <c r="E35" i="3"/>
  <c r="U35" i="3" s="1"/>
  <c r="S34" i="3"/>
  <c r="R34" i="3"/>
  <c r="Q34" i="3"/>
  <c r="P34" i="3"/>
  <c r="E34" i="3"/>
  <c r="T34" i="3" s="1"/>
  <c r="T33" i="3"/>
  <c r="S33" i="3"/>
  <c r="R33" i="3"/>
  <c r="Q33" i="3"/>
  <c r="U33" i="3" s="1"/>
  <c r="P33" i="3"/>
  <c r="E33" i="3"/>
  <c r="S32" i="3"/>
  <c r="R32" i="3"/>
  <c r="Q32" i="3"/>
  <c r="P32" i="3"/>
  <c r="E32" i="3"/>
  <c r="T31" i="3"/>
  <c r="S31" i="3"/>
  <c r="R31" i="3"/>
  <c r="Q31" i="3"/>
  <c r="P31" i="3"/>
  <c r="E31" i="3"/>
  <c r="U31" i="3" s="1"/>
  <c r="S30" i="3"/>
  <c r="R30" i="3"/>
  <c r="Q30" i="3"/>
  <c r="P30" i="3"/>
  <c r="E30" i="3"/>
  <c r="U30" i="3" s="1"/>
  <c r="S29" i="3"/>
  <c r="R29" i="3"/>
  <c r="Q29" i="3"/>
  <c r="P29" i="3"/>
  <c r="E29" i="3"/>
  <c r="S27" i="3"/>
  <c r="R27" i="3"/>
  <c r="Q27" i="3"/>
  <c r="P27" i="3"/>
  <c r="E27" i="3"/>
  <c r="T27" i="3" s="1"/>
  <c r="U26" i="3"/>
  <c r="S26" i="3"/>
  <c r="R26" i="3"/>
  <c r="Q26" i="3"/>
  <c r="P26" i="3"/>
  <c r="E26" i="3"/>
  <c r="S25" i="3"/>
  <c r="R25" i="3"/>
  <c r="Q25" i="3"/>
  <c r="P25" i="3"/>
  <c r="E25" i="3"/>
  <c r="U25" i="3" s="1"/>
  <c r="S24" i="3"/>
  <c r="R24" i="3"/>
  <c r="Q24" i="3"/>
  <c r="P24" i="3"/>
  <c r="E24" i="3"/>
  <c r="S23" i="3"/>
  <c r="R23" i="3"/>
  <c r="Q23" i="3"/>
  <c r="P23" i="3"/>
  <c r="E23" i="3"/>
  <c r="U23" i="3" s="1"/>
  <c r="S22" i="3"/>
  <c r="R22" i="3"/>
  <c r="Q22" i="3"/>
  <c r="P22" i="3"/>
  <c r="E22" i="3"/>
  <c r="U22" i="3" s="1"/>
  <c r="S21" i="3"/>
  <c r="R21" i="3"/>
  <c r="Q21" i="3"/>
  <c r="P21" i="3"/>
  <c r="E21" i="3"/>
  <c r="U21" i="3" s="1"/>
  <c r="S20" i="3"/>
  <c r="R20" i="3"/>
  <c r="Q20" i="3"/>
  <c r="P20" i="3"/>
  <c r="E20" i="3"/>
  <c r="U19" i="3"/>
  <c r="T19" i="3"/>
  <c r="S19" i="3"/>
  <c r="R19" i="3"/>
  <c r="Q19" i="3"/>
  <c r="P19" i="3"/>
  <c r="E19" i="3"/>
  <c r="S18" i="3"/>
  <c r="R18" i="3"/>
  <c r="Q18" i="3"/>
  <c r="P18" i="3"/>
  <c r="E18" i="3"/>
  <c r="U18" i="3" s="1"/>
  <c r="T17" i="3"/>
  <c r="S17" i="3"/>
  <c r="R17" i="3"/>
  <c r="Q17" i="3"/>
  <c r="P17" i="3"/>
  <c r="E17" i="3"/>
  <c r="U17" i="3" s="1"/>
  <c r="S16" i="3"/>
  <c r="R16" i="3"/>
  <c r="Q16" i="3"/>
  <c r="P16" i="3"/>
  <c r="E16" i="3"/>
  <c r="S15" i="3"/>
  <c r="R15" i="3"/>
  <c r="Q15" i="3"/>
  <c r="P15" i="3"/>
  <c r="E15" i="3"/>
  <c r="U15" i="3" s="1"/>
  <c r="U14" i="3"/>
  <c r="T14" i="3"/>
  <c r="S14" i="3"/>
  <c r="R14" i="3"/>
  <c r="Q14" i="3"/>
  <c r="P14" i="3"/>
  <c r="E14" i="3"/>
  <c r="S13" i="3"/>
  <c r="R13" i="3"/>
  <c r="Q13" i="3"/>
  <c r="P13" i="3"/>
  <c r="E13" i="3"/>
  <c r="S12" i="3"/>
  <c r="R12" i="3"/>
  <c r="Q12" i="3"/>
  <c r="P12" i="3"/>
  <c r="E12" i="3"/>
  <c r="U12" i="3" s="1"/>
  <c r="U11" i="3"/>
  <c r="S11" i="3"/>
  <c r="R11" i="3"/>
  <c r="Q11" i="3"/>
  <c r="P11" i="3"/>
  <c r="E11" i="3"/>
  <c r="T11" i="3" s="1"/>
  <c r="U10" i="3"/>
  <c r="T10" i="3"/>
  <c r="S10" i="3"/>
  <c r="R10" i="3"/>
  <c r="Q10" i="3"/>
  <c r="P10" i="3"/>
  <c r="E10" i="3"/>
  <c r="S64" i="2"/>
  <c r="R64" i="2"/>
  <c r="Q64" i="2"/>
  <c r="P64" i="2"/>
  <c r="E64" i="2"/>
  <c r="S63" i="2"/>
  <c r="R63" i="2"/>
  <c r="Q63" i="2"/>
  <c r="P63" i="2"/>
  <c r="E63" i="2"/>
  <c r="T63" i="2" s="1"/>
  <c r="S60" i="2"/>
  <c r="R60" i="2"/>
  <c r="Q60" i="2"/>
  <c r="P60" i="2"/>
  <c r="E60" i="2"/>
  <c r="U60" i="2" s="1"/>
  <c r="T59" i="2"/>
  <c r="S59" i="2"/>
  <c r="R59" i="2"/>
  <c r="Q59" i="2"/>
  <c r="P59" i="2"/>
  <c r="E59" i="2"/>
  <c r="U59" i="2" s="1"/>
  <c r="S58" i="2"/>
  <c r="R58" i="2"/>
  <c r="Q58" i="2"/>
  <c r="P58" i="2"/>
  <c r="E58" i="2"/>
  <c r="T58" i="2" s="1"/>
  <c r="S57" i="2"/>
  <c r="R57" i="2"/>
  <c r="Q57" i="2"/>
  <c r="P57" i="2"/>
  <c r="E57" i="2"/>
  <c r="S55" i="2"/>
  <c r="R55" i="2"/>
  <c r="Q55" i="2"/>
  <c r="P55" i="2"/>
  <c r="E55" i="2"/>
  <c r="T55" i="2" s="1"/>
  <c r="U54" i="2"/>
  <c r="T54" i="2"/>
  <c r="S54" i="2"/>
  <c r="R54" i="2"/>
  <c r="Q54" i="2"/>
  <c r="P54" i="2"/>
  <c r="E54" i="2"/>
  <c r="S53" i="2"/>
  <c r="R53" i="2"/>
  <c r="Q53" i="2"/>
  <c r="P53" i="2"/>
  <c r="E53" i="2"/>
  <c r="S52" i="2"/>
  <c r="R52" i="2"/>
  <c r="Q52" i="2"/>
  <c r="P52" i="2"/>
  <c r="E52" i="2"/>
  <c r="U52" i="2" s="1"/>
  <c r="S51" i="2"/>
  <c r="R51" i="2"/>
  <c r="Q51" i="2"/>
  <c r="P51" i="2"/>
  <c r="E51" i="2"/>
  <c r="U51" i="2" s="1"/>
  <c r="U50" i="2"/>
  <c r="S50" i="2"/>
  <c r="R50" i="2"/>
  <c r="Q50" i="2"/>
  <c r="P50" i="2"/>
  <c r="E50" i="2"/>
  <c r="T50" i="2" s="1"/>
  <c r="S49" i="2"/>
  <c r="R49" i="2"/>
  <c r="Q49" i="2"/>
  <c r="P49" i="2"/>
  <c r="E49" i="2"/>
  <c r="S48" i="2"/>
  <c r="R48" i="2"/>
  <c r="Q48" i="2"/>
  <c r="P48" i="2"/>
  <c r="E48" i="2"/>
  <c r="U48" i="2" s="1"/>
  <c r="S47" i="2"/>
  <c r="R47" i="2"/>
  <c r="Q47" i="2"/>
  <c r="U47" i="2" s="1"/>
  <c r="P47" i="2"/>
  <c r="E47" i="2"/>
  <c r="S46" i="2"/>
  <c r="R46" i="2"/>
  <c r="Q46" i="2"/>
  <c r="P46" i="2"/>
  <c r="E46" i="2"/>
  <c r="T46" i="2" s="1"/>
  <c r="S45" i="2"/>
  <c r="R45" i="2"/>
  <c r="Q45" i="2"/>
  <c r="P45" i="2"/>
  <c r="E45" i="2"/>
  <c r="U45" i="2" s="1"/>
  <c r="S42" i="2"/>
  <c r="R42" i="2"/>
  <c r="Q42" i="2"/>
  <c r="P42" i="2"/>
  <c r="E42" i="2"/>
  <c r="U42" i="2" s="1"/>
  <c r="S41" i="2"/>
  <c r="R41" i="2"/>
  <c r="Q41" i="2"/>
  <c r="P41" i="2"/>
  <c r="E41" i="2"/>
  <c r="U41" i="2" s="1"/>
  <c r="U40" i="2"/>
  <c r="S40" i="2"/>
  <c r="R40" i="2"/>
  <c r="Q40" i="2"/>
  <c r="P40" i="2"/>
  <c r="E40" i="2"/>
  <c r="T40" i="2" s="1"/>
  <c r="S39" i="2"/>
  <c r="R39" i="2"/>
  <c r="Q39" i="2"/>
  <c r="P39" i="2"/>
  <c r="E39" i="2"/>
  <c r="S38" i="2"/>
  <c r="R38" i="2"/>
  <c r="Q38" i="2"/>
  <c r="P38" i="2"/>
  <c r="E38" i="2"/>
  <c r="U38" i="2" s="1"/>
  <c r="S37" i="2"/>
  <c r="R37" i="2"/>
  <c r="Q37" i="2"/>
  <c r="P37" i="2"/>
  <c r="E37" i="2"/>
  <c r="T37" i="2" s="1"/>
  <c r="S36" i="2"/>
  <c r="R36" i="2"/>
  <c r="Q36" i="2"/>
  <c r="P36" i="2"/>
  <c r="E36" i="2"/>
  <c r="U36" i="2" s="1"/>
  <c r="S35" i="2"/>
  <c r="R35" i="2"/>
  <c r="Q35" i="2"/>
  <c r="P35" i="2"/>
  <c r="E35" i="2"/>
  <c r="T35" i="2" s="1"/>
  <c r="S34" i="2"/>
  <c r="R34" i="2"/>
  <c r="Q34" i="2"/>
  <c r="P34" i="2"/>
  <c r="E34" i="2"/>
  <c r="U34" i="2" s="1"/>
  <c r="S33" i="2"/>
  <c r="R33" i="2"/>
  <c r="Q33" i="2"/>
  <c r="P33" i="2"/>
  <c r="E33" i="2"/>
  <c r="U33" i="2" s="1"/>
  <c r="S32" i="2"/>
  <c r="R32" i="2"/>
  <c r="Q32" i="2"/>
  <c r="P32" i="2"/>
  <c r="E32" i="2"/>
  <c r="U32" i="2" s="1"/>
  <c r="S31" i="2"/>
  <c r="R31" i="2"/>
  <c r="Q31" i="2"/>
  <c r="P31" i="2"/>
  <c r="E31" i="2"/>
  <c r="T31" i="2" s="1"/>
  <c r="S30" i="2"/>
  <c r="R30" i="2"/>
  <c r="Q30" i="2"/>
  <c r="P30" i="2"/>
  <c r="E30" i="2"/>
  <c r="U30" i="2" s="1"/>
  <c r="S29" i="2"/>
  <c r="R29" i="2"/>
  <c r="Q29" i="2"/>
  <c r="P29" i="2"/>
  <c r="E29" i="2"/>
  <c r="U29" i="2" s="1"/>
  <c r="S27" i="2"/>
  <c r="R27" i="2"/>
  <c r="Q27" i="2"/>
  <c r="P27" i="2"/>
  <c r="E27" i="2"/>
  <c r="U26" i="2"/>
  <c r="T26" i="2"/>
  <c r="S26" i="2"/>
  <c r="R26" i="2"/>
  <c r="Q26" i="2"/>
  <c r="P26" i="2"/>
  <c r="E26" i="2"/>
  <c r="S25" i="2"/>
  <c r="R25" i="2"/>
  <c r="Q25" i="2"/>
  <c r="P25" i="2"/>
  <c r="E25" i="2"/>
  <c r="U25" i="2" s="1"/>
  <c r="S24" i="2"/>
  <c r="R24" i="2"/>
  <c r="Q24" i="2"/>
  <c r="P24" i="2"/>
  <c r="E24" i="2"/>
  <c r="S23" i="2"/>
  <c r="R23" i="2"/>
  <c r="Q23" i="2"/>
  <c r="P23" i="2"/>
  <c r="E23" i="2"/>
  <c r="T23" i="2" s="1"/>
  <c r="S22" i="2"/>
  <c r="R22" i="2"/>
  <c r="Q22" i="2"/>
  <c r="P22" i="2"/>
  <c r="E22" i="2"/>
  <c r="T22" i="2" s="1"/>
  <c r="U21" i="2"/>
  <c r="T21" i="2"/>
  <c r="S21" i="2"/>
  <c r="R21" i="2"/>
  <c r="Q21" i="2"/>
  <c r="P21" i="2"/>
  <c r="E21" i="2"/>
  <c r="U20" i="2"/>
  <c r="S20" i="2"/>
  <c r="R20" i="2"/>
  <c r="Q20" i="2"/>
  <c r="P20" i="2"/>
  <c r="E20" i="2"/>
  <c r="T20" i="2" s="1"/>
  <c r="S19" i="2"/>
  <c r="R19" i="2"/>
  <c r="Q19" i="2"/>
  <c r="P19" i="2"/>
  <c r="E19" i="2"/>
  <c r="U19" i="2" s="1"/>
  <c r="S18" i="2"/>
  <c r="R18" i="2"/>
  <c r="Q18" i="2"/>
  <c r="P18" i="2"/>
  <c r="E18" i="2"/>
  <c r="U18" i="2" s="1"/>
  <c r="U17" i="2"/>
  <c r="T17" i="2"/>
  <c r="S17" i="2"/>
  <c r="R17" i="2"/>
  <c r="Q17" i="2"/>
  <c r="P17" i="2"/>
  <c r="E17" i="2"/>
  <c r="S16" i="2"/>
  <c r="R16" i="2"/>
  <c r="Q16" i="2"/>
  <c r="P16" i="2"/>
  <c r="E16" i="2"/>
  <c r="U16" i="2" s="1"/>
  <c r="S15" i="2"/>
  <c r="R15" i="2"/>
  <c r="Q15" i="2"/>
  <c r="P15" i="2"/>
  <c r="E15" i="2"/>
  <c r="U15" i="2" s="1"/>
  <c r="S14" i="2"/>
  <c r="R14" i="2"/>
  <c r="Q14" i="2"/>
  <c r="P14" i="2"/>
  <c r="E14" i="2"/>
  <c r="U13" i="2"/>
  <c r="T13" i="2"/>
  <c r="S13" i="2"/>
  <c r="R13" i="2"/>
  <c r="Q13" i="2"/>
  <c r="P13" i="2"/>
  <c r="E13" i="2"/>
  <c r="S12" i="2"/>
  <c r="R12" i="2"/>
  <c r="Q12" i="2"/>
  <c r="P12" i="2"/>
  <c r="E12" i="2"/>
  <c r="S11" i="2"/>
  <c r="R11" i="2"/>
  <c r="Q11" i="2"/>
  <c r="P11" i="2"/>
  <c r="E11" i="2"/>
  <c r="T11" i="2" s="1"/>
  <c r="S10" i="2"/>
  <c r="R10" i="2"/>
  <c r="Q10" i="2"/>
  <c r="P10" i="2"/>
  <c r="E10" i="2"/>
  <c r="U10" i="2" s="1"/>
  <c r="U64" i="1"/>
  <c r="S64" i="1"/>
  <c r="R64" i="1"/>
  <c r="Q64" i="1"/>
  <c r="P64" i="1"/>
  <c r="E64" i="1"/>
  <c r="T64" i="1" s="1"/>
  <c r="S63" i="1"/>
  <c r="R63" i="1"/>
  <c r="Q63" i="1"/>
  <c r="P63" i="1"/>
  <c r="E63" i="1"/>
  <c r="T63" i="1" s="1"/>
  <c r="S60" i="1"/>
  <c r="R60" i="1"/>
  <c r="Q60" i="1"/>
  <c r="P60" i="1"/>
  <c r="E60" i="1"/>
  <c r="U60" i="1" s="1"/>
  <c r="S59" i="1"/>
  <c r="R59" i="1"/>
  <c r="Q59" i="1"/>
  <c r="P59" i="1"/>
  <c r="E59" i="1"/>
  <c r="U59" i="1" s="1"/>
  <c r="S58" i="1"/>
  <c r="R58" i="1"/>
  <c r="Q58" i="1"/>
  <c r="P58" i="1"/>
  <c r="E58" i="1"/>
  <c r="S57" i="1"/>
  <c r="R57" i="1"/>
  <c r="Q57" i="1"/>
  <c r="P57" i="1"/>
  <c r="E57" i="1"/>
  <c r="T57" i="1" s="1"/>
  <c r="U55" i="1"/>
  <c r="T55" i="1"/>
  <c r="S55" i="1"/>
  <c r="R55" i="1"/>
  <c r="Q55" i="1"/>
  <c r="P55" i="1"/>
  <c r="E55" i="1"/>
  <c r="T54" i="1"/>
  <c r="S54" i="1"/>
  <c r="R54" i="1"/>
  <c r="Q54" i="1"/>
  <c r="P54" i="1"/>
  <c r="E54" i="1"/>
  <c r="U54" i="1" s="1"/>
  <c r="S53" i="1"/>
  <c r="R53" i="1"/>
  <c r="Q53" i="1"/>
  <c r="P53" i="1"/>
  <c r="E53" i="1"/>
  <c r="U53" i="1" s="1"/>
  <c r="S52" i="1"/>
  <c r="R52" i="1"/>
  <c r="Q52" i="1"/>
  <c r="P52" i="1"/>
  <c r="E52" i="1"/>
  <c r="T52" i="1" s="1"/>
  <c r="U51" i="1"/>
  <c r="S51" i="1"/>
  <c r="R51" i="1"/>
  <c r="Q51" i="1"/>
  <c r="P51" i="1"/>
  <c r="E51" i="1"/>
  <c r="T51" i="1" s="1"/>
  <c r="T50" i="1"/>
  <c r="S50" i="1"/>
  <c r="R50" i="1"/>
  <c r="Q50" i="1"/>
  <c r="P50" i="1"/>
  <c r="E50" i="1"/>
  <c r="U50" i="1" s="1"/>
  <c r="S49" i="1"/>
  <c r="R49" i="1"/>
  <c r="Q49" i="1"/>
  <c r="P49" i="1"/>
  <c r="E49" i="1"/>
  <c r="T49" i="1" s="1"/>
  <c r="S48" i="1"/>
  <c r="R48" i="1"/>
  <c r="Q48" i="1"/>
  <c r="P48" i="1"/>
  <c r="E48" i="1"/>
  <c r="U48" i="1" s="1"/>
  <c r="S47" i="1"/>
  <c r="R47" i="1"/>
  <c r="Q47" i="1"/>
  <c r="P47" i="1"/>
  <c r="E47" i="1"/>
  <c r="U47" i="1" s="1"/>
  <c r="S46" i="1"/>
  <c r="R46" i="1"/>
  <c r="Q46" i="1"/>
  <c r="P46" i="1"/>
  <c r="E46" i="1"/>
  <c r="S45" i="1"/>
  <c r="R45" i="1"/>
  <c r="Q45" i="1"/>
  <c r="P45" i="1"/>
  <c r="E45" i="1"/>
  <c r="S44" i="1"/>
  <c r="S42" i="1"/>
  <c r="R42" i="1"/>
  <c r="Q42" i="1"/>
  <c r="P42" i="1"/>
  <c r="E42" i="1"/>
  <c r="U42" i="1" s="1"/>
  <c r="S41" i="1"/>
  <c r="R41" i="1"/>
  <c r="Q41" i="1"/>
  <c r="P41" i="1"/>
  <c r="E41" i="1"/>
  <c r="U41" i="1" s="1"/>
  <c r="T40" i="1"/>
  <c r="S40" i="1"/>
  <c r="R40" i="1"/>
  <c r="Q40" i="1"/>
  <c r="P40" i="1"/>
  <c r="E40" i="1"/>
  <c r="U40" i="1" s="1"/>
  <c r="S39" i="1"/>
  <c r="R39" i="1"/>
  <c r="Q39" i="1"/>
  <c r="P39" i="1"/>
  <c r="E39" i="1"/>
  <c r="U39" i="1" s="1"/>
  <c r="S38" i="1"/>
  <c r="R38" i="1"/>
  <c r="Q38" i="1"/>
  <c r="P38" i="1"/>
  <c r="E38" i="1"/>
  <c r="T38" i="1" s="1"/>
  <c r="S37" i="1"/>
  <c r="R37" i="1"/>
  <c r="Q37" i="1"/>
  <c r="P37" i="1"/>
  <c r="E37" i="1"/>
  <c r="U37" i="1" s="1"/>
  <c r="U36" i="1"/>
  <c r="T36" i="1"/>
  <c r="S36" i="1"/>
  <c r="R36" i="1"/>
  <c r="Q36" i="1"/>
  <c r="P36" i="1"/>
  <c r="E36" i="1"/>
  <c r="S35" i="1"/>
  <c r="R35" i="1"/>
  <c r="Q35" i="1"/>
  <c r="P35" i="1"/>
  <c r="E35" i="1"/>
  <c r="T35" i="1" s="1"/>
  <c r="S34" i="1"/>
  <c r="R34" i="1"/>
  <c r="Q34" i="1"/>
  <c r="P34" i="1"/>
  <c r="E34" i="1"/>
  <c r="U34" i="1" s="1"/>
  <c r="S33" i="1"/>
  <c r="R33" i="1"/>
  <c r="Q33" i="1"/>
  <c r="P33" i="1"/>
  <c r="E33" i="1"/>
  <c r="T32" i="1"/>
  <c r="S32" i="1"/>
  <c r="R32" i="1"/>
  <c r="Q32" i="1"/>
  <c r="P32" i="1"/>
  <c r="E32" i="1"/>
  <c r="U32" i="1" s="1"/>
  <c r="S31" i="1"/>
  <c r="R31" i="1"/>
  <c r="Q31" i="1"/>
  <c r="P31" i="1"/>
  <c r="E31" i="1"/>
  <c r="U31" i="1" s="1"/>
  <c r="S30" i="1"/>
  <c r="R30" i="1"/>
  <c r="Q30" i="1"/>
  <c r="P30" i="1"/>
  <c r="E30" i="1"/>
  <c r="T30" i="1" s="1"/>
  <c r="S29" i="1"/>
  <c r="R29" i="1"/>
  <c r="Q29" i="1"/>
  <c r="P29" i="1"/>
  <c r="E29" i="1"/>
  <c r="U29" i="1" s="1"/>
  <c r="S28" i="1"/>
  <c r="T27" i="1"/>
  <c r="S27" i="1"/>
  <c r="R27" i="1"/>
  <c r="Q27" i="1"/>
  <c r="P27" i="1"/>
  <c r="E27" i="1"/>
  <c r="U27" i="1" s="1"/>
  <c r="S26" i="1"/>
  <c r="R26" i="1"/>
  <c r="Q26" i="1"/>
  <c r="P26" i="1"/>
  <c r="E26" i="1"/>
  <c r="U26" i="1" s="1"/>
  <c r="S25" i="1"/>
  <c r="R25" i="1"/>
  <c r="Q25" i="1"/>
  <c r="P25" i="1"/>
  <c r="E25" i="1"/>
  <c r="T25" i="1" s="1"/>
  <c r="S24" i="1"/>
  <c r="R24" i="1"/>
  <c r="Q24" i="1"/>
  <c r="P24" i="1"/>
  <c r="E24" i="1"/>
  <c r="U24" i="1" s="1"/>
  <c r="U23" i="1"/>
  <c r="T23" i="1"/>
  <c r="S23" i="1"/>
  <c r="R23" i="1"/>
  <c r="Q23" i="1"/>
  <c r="P23" i="1"/>
  <c r="E23" i="1"/>
  <c r="S22" i="1"/>
  <c r="R22" i="1"/>
  <c r="Q22" i="1"/>
  <c r="P22" i="1"/>
  <c r="E22" i="1"/>
  <c r="U22" i="1" s="1"/>
  <c r="S21" i="1"/>
  <c r="R21" i="1"/>
  <c r="Q21" i="1"/>
  <c r="P21" i="1"/>
  <c r="E21" i="1"/>
  <c r="U21" i="1" s="1"/>
  <c r="S20" i="1"/>
  <c r="R20" i="1"/>
  <c r="Q20" i="1"/>
  <c r="P20" i="1"/>
  <c r="E20" i="1"/>
  <c r="S19" i="1"/>
  <c r="R19" i="1"/>
  <c r="Q19" i="1"/>
  <c r="P19" i="1"/>
  <c r="E19" i="1"/>
  <c r="U19" i="1" s="1"/>
  <c r="S18" i="1"/>
  <c r="R18" i="1"/>
  <c r="Q18" i="1"/>
  <c r="P18" i="1"/>
  <c r="E18" i="1"/>
  <c r="U18" i="1" s="1"/>
  <c r="S17" i="1"/>
  <c r="R17" i="1"/>
  <c r="Q17" i="1"/>
  <c r="P17" i="1"/>
  <c r="E17" i="1"/>
  <c r="T17" i="1" s="1"/>
  <c r="S16" i="1"/>
  <c r="R16" i="1"/>
  <c r="Q16" i="1"/>
  <c r="P16" i="1"/>
  <c r="E16" i="1"/>
  <c r="U15" i="1"/>
  <c r="T15" i="1"/>
  <c r="S15" i="1"/>
  <c r="R15" i="1"/>
  <c r="Q15" i="1"/>
  <c r="P15" i="1"/>
  <c r="E15" i="1"/>
  <c r="S14" i="1"/>
  <c r="R14" i="1"/>
  <c r="Q14" i="1"/>
  <c r="P14" i="1"/>
  <c r="E14" i="1"/>
  <c r="U14" i="1" s="1"/>
  <c r="S13" i="1"/>
  <c r="R13" i="1"/>
  <c r="Q13" i="1"/>
  <c r="P13" i="1"/>
  <c r="E13" i="1"/>
  <c r="U13" i="1" s="1"/>
  <c r="S12" i="1"/>
  <c r="R12" i="1"/>
  <c r="Q12" i="1"/>
  <c r="P12" i="1"/>
  <c r="E12" i="1"/>
  <c r="U12" i="1" s="1"/>
  <c r="T11" i="1"/>
  <c r="S11" i="1"/>
  <c r="R11" i="1"/>
  <c r="Q11" i="1"/>
  <c r="P11" i="1"/>
  <c r="E11" i="1"/>
  <c r="U11" i="1" s="1"/>
  <c r="S10" i="1"/>
  <c r="R10" i="1"/>
  <c r="Q10" i="1"/>
  <c r="P10" i="1"/>
  <c r="E10" i="1"/>
  <c r="U40" i="3" l="1"/>
  <c r="T40" i="3"/>
  <c r="T51" i="7"/>
  <c r="U51" i="7"/>
  <c r="U55" i="7"/>
  <c r="T55" i="7"/>
  <c r="U14" i="10"/>
  <c r="T14" i="10"/>
  <c r="U36" i="3"/>
  <c r="T36" i="3"/>
  <c r="U18" i="11"/>
  <c r="T18" i="11"/>
  <c r="U26" i="11"/>
  <c r="T26" i="11"/>
  <c r="U32" i="3"/>
  <c r="T32" i="3"/>
  <c r="U64" i="5"/>
  <c r="T64" i="5"/>
  <c r="U17" i="6"/>
  <c r="T17" i="6"/>
  <c r="U27" i="3"/>
  <c r="U57" i="6"/>
  <c r="T57" i="6"/>
  <c r="U41" i="7"/>
  <c r="T41" i="7"/>
  <c r="U33" i="9"/>
  <c r="T33" i="9"/>
  <c r="T55" i="9"/>
  <c r="U55" i="9"/>
  <c r="U24" i="7"/>
  <c r="T24" i="7"/>
  <c r="T33" i="7"/>
  <c r="U37" i="7"/>
  <c r="T37" i="7"/>
  <c r="T16" i="3"/>
  <c r="U16" i="3"/>
  <c r="T23" i="3"/>
  <c r="U33" i="7"/>
  <c r="T63" i="8"/>
  <c r="U17" i="9"/>
  <c r="T17" i="9"/>
  <c r="U15" i="11"/>
  <c r="T15" i="11"/>
  <c r="L8" i="11"/>
  <c r="L61" i="11" s="1"/>
  <c r="L65" i="11" s="1"/>
  <c r="U20" i="3"/>
  <c r="T20" i="3"/>
  <c r="U46" i="5"/>
  <c r="T46" i="5"/>
  <c r="T53" i="8"/>
  <c r="U24" i="9"/>
  <c r="U23" i="10"/>
  <c r="T23" i="10"/>
  <c r="C8" i="1"/>
  <c r="M8" i="11"/>
  <c r="S28" i="4"/>
  <c r="T24" i="3"/>
  <c r="U24" i="3"/>
  <c r="T31" i="5"/>
  <c r="U36" i="5"/>
  <c r="T36" i="5"/>
  <c r="T31" i="8"/>
  <c r="T20" i="9"/>
  <c r="U25" i="9"/>
  <c r="T25" i="9"/>
  <c r="U36" i="11"/>
  <c r="T36" i="11"/>
  <c r="U46" i="11"/>
  <c r="M8" i="6"/>
  <c r="I43" i="4"/>
  <c r="U27" i="5"/>
  <c r="T27" i="5"/>
  <c r="U32" i="5"/>
  <c r="T32" i="5"/>
  <c r="U48" i="6"/>
  <c r="U13" i="7"/>
  <c r="T13" i="7"/>
  <c r="T16" i="7"/>
  <c r="U21" i="7"/>
  <c r="T21" i="7"/>
  <c r="T58" i="8"/>
  <c r="T21" i="9"/>
  <c r="U21" i="9"/>
  <c r="U34" i="9"/>
  <c r="T34" i="9"/>
  <c r="U41" i="10"/>
  <c r="T41" i="10"/>
  <c r="T47" i="10"/>
  <c r="N8" i="6"/>
  <c r="N61" i="6" s="1"/>
  <c r="N65" i="6" s="1"/>
  <c r="U53" i="2"/>
  <c r="T53" i="2"/>
  <c r="U64" i="2"/>
  <c r="T64" i="2"/>
  <c r="T32" i="10"/>
  <c r="U47" i="10"/>
  <c r="T50" i="11"/>
  <c r="O8" i="6"/>
  <c r="U46" i="1"/>
  <c r="T46" i="1"/>
  <c r="T30" i="2"/>
  <c r="T34" i="2"/>
  <c r="T38" i="2"/>
  <c r="U49" i="2"/>
  <c r="T49" i="2"/>
  <c r="T46" i="4"/>
  <c r="Q44" i="6"/>
  <c r="U17" i="7"/>
  <c r="T17" i="7"/>
  <c r="U39" i="8"/>
  <c r="T59" i="8"/>
  <c r="U59" i="8"/>
  <c r="U12" i="10"/>
  <c r="T15" i="10"/>
  <c r="T37" i="10"/>
  <c r="U37" i="10"/>
  <c r="T55" i="10"/>
  <c r="T14" i="2"/>
  <c r="T36" i="4"/>
  <c r="U47" i="4"/>
  <c r="T47" i="4"/>
  <c r="T59" i="4"/>
  <c r="T13" i="9"/>
  <c r="U16" i="10"/>
  <c r="T16" i="10"/>
  <c r="U33" i="10"/>
  <c r="T47" i="11"/>
  <c r="C8" i="10"/>
  <c r="C61" i="10" s="1"/>
  <c r="C65" i="10" s="1"/>
  <c r="M8" i="9"/>
  <c r="S8" i="9" s="1"/>
  <c r="S28" i="7"/>
  <c r="U20" i="1"/>
  <c r="T20" i="1"/>
  <c r="U39" i="2"/>
  <c r="T39" i="2"/>
  <c r="T33" i="4"/>
  <c r="U24" i="5"/>
  <c r="T24" i="5"/>
  <c r="U54" i="6"/>
  <c r="T54" i="6"/>
  <c r="U24" i="8"/>
  <c r="T24" i="8"/>
  <c r="T51" i="8"/>
  <c r="U51" i="8"/>
  <c r="U16" i="1"/>
  <c r="T16" i="1"/>
  <c r="T33" i="1"/>
  <c r="U33" i="4"/>
  <c r="U16" i="5"/>
  <c r="T16" i="5"/>
  <c r="U20" i="5"/>
  <c r="T20" i="5"/>
  <c r="U23" i="6"/>
  <c r="U47" i="8"/>
  <c r="T47" i="8"/>
  <c r="U55" i="8"/>
  <c r="T55" i="8"/>
  <c r="U59" i="6"/>
  <c r="T59" i="6"/>
  <c r="U37" i="8"/>
  <c r="T37" i="8"/>
  <c r="Q44" i="9"/>
  <c r="Q9" i="3"/>
  <c r="U12" i="5"/>
  <c r="T12" i="5"/>
  <c r="T17" i="8"/>
  <c r="U17" i="8"/>
  <c r="U21" i="8"/>
  <c r="T21" i="8"/>
  <c r="U17" i="10"/>
  <c r="T17" i="10"/>
  <c r="T12" i="1"/>
  <c r="T24" i="1"/>
  <c r="U27" i="2"/>
  <c r="T27" i="2"/>
  <c r="T30" i="3"/>
  <c r="T37" i="4"/>
  <c r="U60" i="4"/>
  <c r="T51" i="5"/>
  <c r="T58" i="7"/>
  <c r="T53" i="9"/>
  <c r="U21" i="10"/>
  <c r="T21" i="10"/>
  <c r="T37" i="11"/>
  <c r="H43" i="9"/>
  <c r="T37" i="1"/>
  <c r="T26" i="3"/>
  <c r="T53" i="3"/>
  <c r="T13" i="4"/>
  <c r="T21" i="4"/>
  <c r="U27" i="6"/>
  <c r="T46" i="6"/>
  <c r="U59" i="7"/>
  <c r="T59" i="7"/>
  <c r="U39" i="9"/>
  <c r="U38" i="11"/>
  <c r="T38" i="11"/>
  <c r="O43" i="11"/>
  <c r="I43" i="9"/>
  <c r="D43" i="4"/>
  <c r="T41" i="1"/>
  <c r="U50" i="3"/>
  <c r="T50" i="3"/>
  <c r="U29" i="6"/>
  <c r="T29" i="6"/>
  <c r="T36" i="6"/>
  <c r="T46" i="7"/>
  <c r="T13" i="8"/>
  <c r="U58" i="9"/>
  <c r="U30" i="11"/>
  <c r="T30" i="11"/>
  <c r="O43" i="5"/>
  <c r="T47" i="1"/>
  <c r="T14" i="4"/>
  <c r="U26" i="7"/>
  <c r="U46" i="7"/>
  <c r="T54" i="7"/>
  <c r="T13" i="10"/>
  <c r="I61" i="6"/>
  <c r="I65" i="6" s="1"/>
  <c r="U12" i="2"/>
  <c r="T12" i="2"/>
  <c r="T22" i="3"/>
  <c r="T42" i="4"/>
  <c r="Q56" i="8"/>
  <c r="U64" i="9"/>
  <c r="U31" i="10"/>
  <c r="M8" i="2"/>
  <c r="W8" i="3"/>
  <c r="I43" i="3"/>
  <c r="C43" i="10"/>
  <c r="V43" i="4"/>
  <c r="P56" i="1"/>
  <c r="U13" i="3"/>
  <c r="T13" i="3"/>
  <c r="U33" i="8"/>
  <c r="T33" i="8"/>
  <c r="V61" i="7"/>
  <c r="V65" i="7" s="1"/>
  <c r="G43" i="8"/>
  <c r="N43" i="9"/>
  <c r="T16" i="2"/>
  <c r="D8" i="2"/>
  <c r="W8" i="7"/>
  <c r="W61" i="7" s="1"/>
  <c r="W65" i="7" s="1"/>
  <c r="O8" i="7"/>
  <c r="O61" i="7" s="1"/>
  <c r="O65" i="7" s="1"/>
  <c r="H43" i="8"/>
  <c r="O43" i="9"/>
  <c r="O61" i="9" s="1"/>
  <c r="O65" i="9" s="1"/>
  <c r="E44" i="1"/>
  <c r="U44" i="1" s="1"/>
  <c r="U24" i="2"/>
  <c r="T24" i="2"/>
  <c r="F8" i="11"/>
  <c r="F61" i="11" s="1"/>
  <c r="F65" i="11" s="1"/>
  <c r="F8" i="2"/>
  <c r="V8" i="6"/>
  <c r="L43" i="7"/>
  <c r="L61" i="7" s="1"/>
  <c r="L65" i="7" s="1"/>
  <c r="W43" i="3"/>
  <c r="Q44" i="4"/>
  <c r="U47" i="6"/>
  <c r="H8" i="5"/>
  <c r="V8" i="11"/>
  <c r="V61" i="11" s="1"/>
  <c r="V65" i="11" s="1"/>
  <c r="D43" i="9"/>
  <c r="G43" i="5"/>
  <c r="W43" i="7"/>
  <c r="U14" i="7"/>
  <c r="U48" i="7"/>
  <c r="T48" i="7"/>
  <c r="L8" i="8"/>
  <c r="L61" i="8" s="1"/>
  <c r="L65" i="8" s="1"/>
  <c r="S28" i="10"/>
  <c r="M43" i="11"/>
  <c r="M61" i="11" s="1"/>
  <c r="M65" i="11" s="1"/>
  <c r="H43" i="5"/>
  <c r="H61" i="5" s="1"/>
  <c r="H65" i="5" s="1"/>
  <c r="U58" i="1"/>
  <c r="T58" i="1"/>
  <c r="T36" i="2"/>
  <c r="T60" i="3"/>
  <c r="U13" i="5"/>
  <c r="T14" i="6"/>
  <c r="U42" i="7"/>
  <c r="T42" i="7"/>
  <c r="T14" i="8"/>
  <c r="T31" i="9"/>
  <c r="S9" i="8"/>
  <c r="R9" i="5"/>
  <c r="S28" i="3"/>
  <c r="F43" i="1"/>
  <c r="O43" i="4"/>
  <c r="V43" i="2"/>
  <c r="U33" i="1"/>
  <c r="T33" i="2"/>
  <c r="T36" i="10"/>
  <c r="T46" i="10"/>
  <c r="D8" i="1"/>
  <c r="N8" i="11"/>
  <c r="C8" i="7"/>
  <c r="H8" i="3"/>
  <c r="N8" i="2"/>
  <c r="R28" i="11"/>
  <c r="S28" i="6"/>
  <c r="L43" i="9"/>
  <c r="D43" i="8"/>
  <c r="D61" i="8" s="1"/>
  <c r="D65" i="8" s="1"/>
  <c r="J43" i="5"/>
  <c r="R43" i="5" s="1"/>
  <c r="S62" i="11"/>
  <c r="U47" i="3"/>
  <c r="U23" i="5"/>
  <c r="U45" i="5"/>
  <c r="Q62" i="6"/>
  <c r="U14" i="9"/>
  <c r="U36" i="10"/>
  <c r="U46" i="10"/>
  <c r="F8" i="1"/>
  <c r="F61" i="1" s="1"/>
  <c r="F65" i="1" s="1"/>
  <c r="R9" i="9"/>
  <c r="I8" i="3"/>
  <c r="I61" i="3" s="1"/>
  <c r="I65" i="3" s="1"/>
  <c r="O8" i="2"/>
  <c r="O61" i="2" s="1"/>
  <c r="O65" i="2" s="1"/>
  <c r="K8" i="11"/>
  <c r="S8" i="11" s="1"/>
  <c r="I43" i="2"/>
  <c r="I61" i="2" s="1"/>
  <c r="I65" i="2" s="1"/>
  <c r="V43" i="1"/>
  <c r="E62" i="11"/>
  <c r="P62" i="11"/>
  <c r="Q62" i="11"/>
  <c r="T64" i="11"/>
  <c r="T60" i="11"/>
  <c r="L43" i="11"/>
  <c r="E56" i="11"/>
  <c r="T56" i="11" s="1"/>
  <c r="P56" i="11"/>
  <c r="Q56" i="11"/>
  <c r="H43" i="11"/>
  <c r="D61" i="11"/>
  <c r="D65" i="11" s="1"/>
  <c r="I43" i="11"/>
  <c r="W43" i="11"/>
  <c r="U51" i="11"/>
  <c r="S28" i="11"/>
  <c r="E28" i="11"/>
  <c r="G8" i="11"/>
  <c r="G61" i="11" s="1"/>
  <c r="G65" i="11" s="1"/>
  <c r="O8" i="11"/>
  <c r="O61" i="11" s="1"/>
  <c r="O65" i="11" s="1"/>
  <c r="H8" i="11"/>
  <c r="H61" i="11" s="1"/>
  <c r="H65" i="11" s="1"/>
  <c r="W8" i="11"/>
  <c r="W61" i="11" s="1"/>
  <c r="W65" i="11" s="1"/>
  <c r="R9" i="11"/>
  <c r="T11" i="11"/>
  <c r="I8" i="11"/>
  <c r="P62" i="10"/>
  <c r="G43" i="10"/>
  <c r="O43" i="10"/>
  <c r="T60" i="10"/>
  <c r="P56" i="10"/>
  <c r="K43" i="10"/>
  <c r="S43" i="10" s="1"/>
  <c r="Q56" i="10"/>
  <c r="T58" i="10"/>
  <c r="L43" i="10"/>
  <c r="L61" i="10" s="1"/>
  <c r="L65" i="10" s="1"/>
  <c r="V61" i="10"/>
  <c r="V65" i="10" s="1"/>
  <c r="O61" i="10"/>
  <c r="O65" i="10" s="1"/>
  <c r="T50" i="10"/>
  <c r="T49" i="10"/>
  <c r="T40" i="10"/>
  <c r="D8" i="10"/>
  <c r="D61" i="10" s="1"/>
  <c r="D65" i="10" s="1"/>
  <c r="W8" i="10"/>
  <c r="W61" i="10" s="1"/>
  <c r="W65" i="10" s="1"/>
  <c r="F8" i="10"/>
  <c r="F61" i="10" s="1"/>
  <c r="F65" i="10" s="1"/>
  <c r="N8" i="10"/>
  <c r="N61" i="10" s="1"/>
  <c r="N65" i="10" s="1"/>
  <c r="G8" i="10"/>
  <c r="H8" i="10"/>
  <c r="H61" i="10" s="1"/>
  <c r="H65" i="10" s="1"/>
  <c r="I8" i="10"/>
  <c r="I61" i="10" s="1"/>
  <c r="I65" i="10" s="1"/>
  <c r="S9" i="10"/>
  <c r="T11" i="10"/>
  <c r="M8" i="10"/>
  <c r="S8" i="10" s="1"/>
  <c r="E62" i="9"/>
  <c r="P62" i="9"/>
  <c r="Q62" i="9"/>
  <c r="N61" i="9"/>
  <c r="N65" i="9" s="1"/>
  <c r="F43" i="9"/>
  <c r="F61" i="9" s="1"/>
  <c r="F65" i="9" s="1"/>
  <c r="G61" i="9"/>
  <c r="G65" i="9" s="1"/>
  <c r="L61" i="9"/>
  <c r="L65" i="9" s="1"/>
  <c r="J43" i="9"/>
  <c r="R43" i="9" s="1"/>
  <c r="D61" i="9"/>
  <c r="D65" i="9" s="1"/>
  <c r="H61" i="9"/>
  <c r="H65" i="9" s="1"/>
  <c r="U49" i="9"/>
  <c r="T52" i="9"/>
  <c r="K43" i="9"/>
  <c r="S43" i="9" s="1"/>
  <c r="I61" i="9"/>
  <c r="I65" i="9" s="1"/>
  <c r="T48" i="9"/>
  <c r="T42" i="9"/>
  <c r="T41" i="9"/>
  <c r="K8" i="9"/>
  <c r="T35" i="9"/>
  <c r="C8" i="9"/>
  <c r="C61" i="9" s="1"/>
  <c r="C65" i="9" s="1"/>
  <c r="P9" i="9"/>
  <c r="U15" i="9"/>
  <c r="T11" i="9"/>
  <c r="W8" i="9"/>
  <c r="W61" i="9" s="1"/>
  <c r="W65" i="9" s="1"/>
  <c r="T64" i="8"/>
  <c r="I43" i="8"/>
  <c r="F61" i="8"/>
  <c r="F65" i="8" s="1"/>
  <c r="N61" i="8"/>
  <c r="N65" i="8" s="1"/>
  <c r="J43" i="8"/>
  <c r="R43" i="8" s="1"/>
  <c r="T49" i="8"/>
  <c r="V43" i="8"/>
  <c r="U48" i="8"/>
  <c r="S28" i="8"/>
  <c r="U40" i="8"/>
  <c r="I8" i="8"/>
  <c r="I61" i="8" s="1"/>
  <c r="I65" i="8" s="1"/>
  <c r="G8" i="8"/>
  <c r="O8" i="8"/>
  <c r="O61" i="8" s="1"/>
  <c r="O65" i="8" s="1"/>
  <c r="R28" i="8"/>
  <c r="H8" i="8"/>
  <c r="M8" i="8"/>
  <c r="S8" i="8" s="1"/>
  <c r="P62" i="7"/>
  <c r="T64" i="7"/>
  <c r="N61" i="7"/>
  <c r="N65" i="7" s="1"/>
  <c r="P56" i="7"/>
  <c r="F43" i="7"/>
  <c r="T50" i="7"/>
  <c r="R28" i="7"/>
  <c r="T35" i="7"/>
  <c r="D8" i="7"/>
  <c r="M8" i="7"/>
  <c r="T29" i="7"/>
  <c r="F8" i="7"/>
  <c r="F61" i="7" s="1"/>
  <c r="F65" i="7" s="1"/>
  <c r="G8" i="7"/>
  <c r="G61" i="7" s="1"/>
  <c r="G65" i="7" s="1"/>
  <c r="H8" i="7"/>
  <c r="H61" i="7" s="1"/>
  <c r="H65" i="7" s="1"/>
  <c r="U18" i="7"/>
  <c r="S9" i="7"/>
  <c r="I8" i="7"/>
  <c r="I61" i="7" s="1"/>
  <c r="I65" i="7" s="1"/>
  <c r="D43" i="6"/>
  <c r="T60" i="6"/>
  <c r="V43" i="6"/>
  <c r="V61" i="6"/>
  <c r="V65" i="6" s="1"/>
  <c r="L61" i="6"/>
  <c r="L65" i="6" s="1"/>
  <c r="P56" i="6"/>
  <c r="G43" i="6"/>
  <c r="G61" i="6" s="1"/>
  <c r="G65" i="6" s="1"/>
  <c r="O43" i="6"/>
  <c r="P44" i="6"/>
  <c r="D61" i="6"/>
  <c r="D65" i="6" s="1"/>
  <c r="T49" i="6"/>
  <c r="H61" i="6"/>
  <c r="H65" i="6" s="1"/>
  <c r="T42" i="6"/>
  <c r="T35" i="6"/>
  <c r="W8" i="6"/>
  <c r="W61" i="6" s="1"/>
  <c r="W65" i="6" s="1"/>
  <c r="U19" i="6"/>
  <c r="T15" i="6"/>
  <c r="U11" i="6"/>
  <c r="R9" i="6"/>
  <c r="P62" i="5"/>
  <c r="Q62" i="5"/>
  <c r="R56" i="5"/>
  <c r="M61" i="5"/>
  <c r="M65" i="5" s="1"/>
  <c r="E56" i="5"/>
  <c r="U56" i="5" s="1"/>
  <c r="I61" i="5"/>
  <c r="I65" i="5" s="1"/>
  <c r="N61" i="5"/>
  <c r="N65" i="5" s="1"/>
  <c r="O61" i="5"/>
  <c r="O65" i="5" s="1"/>
  <c r="D8" i="5"/>
  <c r="D61" i="5" s="1"/>
  <c r="D65" i="5" s="1"/>
  <c r="F8" i="5"/>
  <c r="F61" i="5" s="1"/>
  <c r="F65" i="5" s="1"/>
  <c r="G8" i="5"/>
  <c r="L8" i="5"/>
  <c r="L61" i="5" s="1"/>
  <c r="L65" i="5" s="1"/>
  <c r="V8" i="5"/>
  <c r="T11" i="5"/>
  <c r="S9" i="5"/>
  <c r="W8" i="5"/>
  <c r="W61" i="5" s="1"/>
  <c r="W65" i="5" s="1"/>
  <c r="T48" i="4"/>
  <c r="K43" i="4"/>
  <c r="S43" i="4" s="1"/>
  <c r="T40" i="4"/>
  <c r="T38" i="4"/>
  <c r="F8" i="4"/>
  <c r="F61" i="4" s="1"/>
  <c r="F65" i="4" s="1"/>
  <c r="N8" i="4"/>
  <c r="N61" i="4" s="1"/>
  <c r="N65" i="4" s="1"/>
  <c r="G8" i="4"/>
  <c r="G61" i="4" s="1"/>
  <c r="G65" i="4" s="1"/>
  <c r="O8" i="4"/>
  <c r="I8" i="4"/>
  <c r="I61" i="4" s="1"/>
  <c r="I65" i="4" s="1"/>
  <c r="L8" i="4"/>
  <c r="L61" i="4" s="1"/>
  <c r="L65" i="4" s="1"/>
  <c r="D8" i="4"/>
  <c r="M8" i="4"/>
  <c r="M61" i="4" s="1"/>
  <c r="M65" i="4" s="1"/>
  <c r="H8" i="4"/>
  <c r="H61" i="4" s="1"/>
  <c r="H65" i="4" s="1"/>
  <c r="E9" i="4"/>
  <c r="U19" i="4"/>
  <c r="T18" i="4"/>
  <c r="R9" i="4"/>
  <c r="P62" i="3"/>
  <c r="Q62" i="3"/>
  <c r="H43" i="3"/>
  <c r="G61" i="3"/>
  <c r="G65" i="3" s="1"/>
  <c r="W61" i="3"/>
  <c r="W65" i="3" s="1"/>
  <c r="Q56" i="3"/>
  <c r="N61" i="3"/>
  <c r="N65" i="3" s="1"/>
  <c r="F43" i="3"/>
  <c r="H61" i="3"/>
  <c r="H65" i="3" s="1"/>
  <c r="O61" i="3"/>
  <c r="O65" i="3" s="1"/>
  <c r="L61" i="3"/>
  <c r="L65" i="3" s="1"/>
  <c r="M61" i="3"/>
  <c r="M65" i="3" s="1"/>
  <c r="J43" i="3"/>
  <c r="R43" i="3" s="1"/>
  <c r="E44" i="3"/>
  <c r="B43" i="3"/>
  <c r="T48" i="3"/>
  <c r="T39" i="3"/>
  <c r="T38" i="3"/>
  <c r="P28" i="3"/>
  <c r="D8" i="3"/>
  <c r="D61" i="3" s="1"/>
  <c r="D65" i="3" s="1"/>
  <c r="F8" i="3"/>
  <c r="V8" i="3"/>
  <c r="V61" i="3" s="1"/>
  <c r="V65" i="3" s="1"/>
  <c r="E62" i="2"/>
  <c r="U62" i="2" s="1"/>
  <c r="P62" i="2"/>
  <c r="Q62" i="2"/>
  <c r="F43" i="2"/>
  <c r="F61" i="2" s="1"/>
  <c r="F65" i="2" s="1"/>
  <c r="W43" i="2"/>
  <c r="G43" i="2"/>
  <c r="G61" i="2" s="1"/>
  <c r="G65" i="2" s="1"/>
  <c r="O43" i="2"/>
  <c r="E56" i="2"/>
  <c r="H61" i="2"/>
  <c r="H65" i="2" s="1"/>
  <c r="P28" i="2"/>
  <c r="V8" i="2"/>
  <c r="T29" i="2"/>
  <c r="W8" i="2"/>
  <c r="S9" i="2"/>
  <c r="E62" i="1"/>
  <c r="U62" i="1" s="1"/>
  <c r="P62" i="1"/>
  <c r="G43" i="1"/>
  <c r="O43" i="1"/>
  <c r="L61" i="1"/>
  <c r="L65" i="1" s="1"/>
  <c r="O61" i="1"/>
  <c r="O65" i="1" s="1"/>
  <c r="N61" i="1"/>
  <c r="N65" i="1" s="1"/>
  <c r="B43" i="1"/>
  <c r="G8" i="1"/>
  <c r="G61" i="1" s="1"/>
  <c r="G65" i="1" s="1"/>
  <c r="T29" i="1"/>
  <c r="H8" i="1"/>
  <c r="H61" i="1" s="1"/>
  <c r="H65" i="1" s="1"/>
  <c r="I8" i="1"/>
  <c r="I61" i="1" s="1"/>
  <c r="I65" i="1" s="1"/>
  <c r="E9" i="1"/>
  <c r="T19" i="1"/>
  <c r="S9" i="1"/>
  <c r="J8" i="1"/>
  <c r="R8" i="1" s="1"/>
  <c r="M8" i="1"/>
  <c r="U17" i="1"/>
  <c r="U25" i="1"/>
  <c r="U30" i="1"/>
  <c r="U38" i="1"/>
  <c r="U52" i="1"/>
  <c r="E56" i="1"/>
  <c r="Q9" i="2"/>
  <c r="U14" i="2"/>
  <c r="U22" i="2"/>
  <c r="U31" i="2"/>
  <c r="U37" i="2"/>
  <c r="Q44" i="2"/>
  <c r="U57" i="2"/>
  <c r="U34" i="3"/>
  <c r="U45" i="3"/>
  <c r="P56" i="3"/>
  <c r="U10" i="4"/>
  <c r="U16" i="4"/>
  <c r="Q28" i="4"/>
  <c r="P44" i="4"/>
  <c r="Q62" i="4"/>
  <c r="U18" i="5"/>
  <c r="U38" i="5"/>
  <c r="U53" i="5"/>
  <c r="T56" i="5"/>
  <c r="U57" i="5"/>
  <c r="U21" i="6"/>
  <c r="T21" i="6"/>
  <c r="U38" i="6"/>
  <c r="E44" i="6"/>
  <c r="U45" i="6"/>
  <c r="T45" i="6"/>
  <c r="E62" i="6"/>
  <c r="U63" i="6"/>
  <c r="T63" i="6"/>
  <c r="U12" i="7"/>
  <c r="T12" i="7"/>
  <c r="U47" i="7"/>
  <c r="E28" i="3"/>
  <c r="T29" i="3"/>
  <c r="U14" i="5"/>
  <c r="T14" i="5"/>
  <c r="Q28" i="5"/>
  <c r="U34" i="5"/>
  <c r="T34" i="5"/>
  <c r="U12" i="6"/>
  <c r="T12" i="6"/>
  <c r="U33" i="6"/>
  <c r="T33" i="6"/>
  <c r="U53" i="6"/>
  <c r="T53" i="6"/>
  <c r="U20" i="7"/>
  <c r="T20" i="7"/>
  <c r="T22" i="1"/>
  <c r="Q62" i="1"/>
  <c r="T19" i="2"/>
  <c r="T42" i="2"/>
  <c r="T60" i="2"/>
  <c r="U48" i="5"/>
  <c r="T48" i="5"/>
  <c r="P9" i="1"/>
  <c r="T9" i="1" s="1"/>
  <c r="T14" i="1"/>
  <c r="T60" i="1"/>
  <c r="T25" i="2"/>
  <c r="T52" i="2"/>
  <c r="Q9" i="1"/>
  <c r="U9" i="1" s="1"/>
  <c r="T13" i="1"/>
  <c r="T21" i="1"/>
  <c r="E28" i="1"/>
  <c r="E8" i="1" s="1"/>
  <c r="T34" i="1"/>
  <c r="U35" i="1"/>
  <c r="T42" i="1"/>
  <c r="Q44" i="1"/>
  <c r="T48" i="1"/>
  <c r="U49" i="1"/>
  <c r="T59" i="1"/>
  <c r="T10" i="2"/>
  <c r="U11" i="2"/>
  <c r="T18" i="2"/>
  <c r="U35" i="2"/>
  <c r="T41" i="2"/>
  <c r="T45" i="2"/>
  <c r="U46" i="2"/>
  <c r="T51" i="2"/>
  <c r="P56" i="2"/>
  <c r="E9" i="3"/>
  <c r="T15" i="3"/>
  <c r="T21" i="3"/>
  <c r="Q28" i="3"/>
  <c r="Q8" i="3" s="1"/>
  <c r="P44" i="3"/>
  <c r="T49" i="3"/>
  <c r="T55" i="3"/>
  <c r="T58" i="3"/>
  <c r="T64" i="3"/>
  <c r="P9" i="4"/>
  <c r="T26" i="4"/>
  <c r="T29" i="4"/>
  <c r="T35" i="4"/>
  <c r="T41" i="4"/>
  <c r="T52" i="4"/>
  <c r="U54" i="4"/>
  <c r="E56" i="4"/>
  <c r="T57" i="4"/>
  <c r="T10" i="5"/>
  <c r="T15" i="5"/>
  <c r="T26" i="5"/>
  <c r="T30" i="5"/>
  <c r="T35" i="5"/>
  <c r="T45" i="5"/>
  <c r="T18" i="6"/>
  <c r="U20" i="6"/>
  <c r="T20" i="6"/>
  <c r="U31" i="6"/>
  <c r="P44" i="1"/>
  <c r="P43" i="1" s="1"/>
  <c r="Q56" i="1"/>
  <c r="P28" i="1"/>
  <c r="E28" i="2"/>
  <c r="T47" i="2"/>
  <c r="Q56" i="2"/>
  <c r="P9" i="3"/>
  <c r="Q44" i="3"/>
  <c r="T63" i="3"/>
  <c r="Q9" i="4"/>
  <c r="Q8" i="4" s="1"/>
  <c r="T31" i="4"/>
  <c r="U45" i="4"/>
  <c r="P56" i="4"/>
  <c r="U64" i="4"/>
  <c r="T64" i="4"/>
  <c r="T47" i="5"/>
  <c r="E9" i="6"/>
  <c r="U32" i="6"/>
  <c r="T32" i="6"/>
  <c r="U41" i="6"/>
  <c r="T41" i="6"/>
  <c r="U40" i="7"/>
  <c r="T40" i="7"/>
  <c r="U63" i="3"/>
  <c r="Q56" i="4"/>
  <c r="U22" i="5"/>
  <c r="T22" i="5"/>
  <c r="T40" i="5"/>
  <c r="U42" i="5"/>
  <c r="T42" i="5"/>
  <c r="U55" i="5"/>
  <c r="T59" i="5"/>
  <c r="T26" i="6"/>
  <c r="T50" i="6"/>
  <c r="E9" i="7"/>
  <c r="T10" i="7"/>
  <c r="U32" i="7"/>
  <c r="T32" i="7"/>
  <c r="U53" i="7"/>
  <c r="T53" i="7"/>
  <c r="T10" i="1"/>
  <c r="T39" i="1"/>
  <c r="U63" i="1"/>
  <c r="T32" i="2"/>
  <c r="T18" i="3"/>
  <c r="T35" i="3"/>
  <c r="U11" i="4"/>
  <c r="T23" i="4"/>
  <c r="E28" i="4"/>
  <c r="T49" i="4"/>
  <c r="T55" i="4"/>
  <c r="T58" i="4"/>
  <c r="E62" i="4"/>
  <c r="T63" i="4"/>
  <c r="E9" i="5"/>
  <c r="T19" i="5"/>
  <c r="T39" i="5"/>
  <c r="E44" i="5"/>
  <c r="T54" i="5"/>
  <c r="T58" i="5"/>
  <c r="Q9" i="6"/>
  <c r="U13" i="6"/>
  <c r="U39" i="6"/>
  <c r="E44" i="7"/>
  <c r="U45" i="7"/>
  <c r="T45" i="7"/>
  <c r="Q28" i="1"/>
  <c r="T18" i="1"/>
  <c r="T26" i="1"/>
  <c r="T31" i="1"/>
  <c r="T45" i="1"/>
  <c r="T53" i="1"/>
  <c r="U57" i="1"/>
  <c r="E9" i="2"/>
  <c r="T15" i="2"/>
  <c r="U23" i="2"/>
  <c r="Q28" i="2"/>
  <c r="E44" i="2"/>
  <c r="U58" i="2"/>
  <c r="U63" i="2"/>
  <c r="T12" i="3"/>
  <c r="T25" i="3"/>
  <c r="U29" i="3"/>
  <c r="T41" i="3"/>
  <c r="T17" i="4"/>
  <c r="U10" i="1"/>
  <c r="T44" i="1"/>
  <c r="U45" i="1"/>
  <c r="P9" i="2"/>
  <c r="P44" i="2"/>
  <c r="T48" i="2"/>
  <c r="U55" i="2"/>
  <c r="T57" i="2"/>
  <c r="T45" i="3"/>
  <c r="T52" i="3"/>
  <c r="T10" i="4"/>
  <c r="P28" i="4"/>
  <c r="T32" i="4"/>
  <c r="U39" i="4"/>
  <c r="E44" i="4"/>
  <c r="T45" i="4"/>
  <c r="P62" i="4"/>
  <c r="T23" i="5"/>
  <c r="P44" i="5"/>
  <c r="T57" i="5"/>
  <c r="U40" i="6"/>
  <c r="T40" i="6"/>
  <c r="U29" i="8"/>
  <c r="E28" i="8"/>
  <c r="T13" i="11"/>
  <c r="U13" i="11"/>
  <c r="Q56" i="6"/>
  <c r="P62" i="6"/>
  <c r="P44" i="7"/>
  <c r="Q56" i="7"/>
  <c r="Q62" i="7"/>
  <c r="E9" i="8"/>
  <c r="P28" i="8"/>
  <c r="E44" i="8"/>
  <c r="Q9" i="9"/>
  <c r="E62" i="10"/>
  <c r="T63" i="10"/>
  <c r="U63" i="10"/>
  <c r="T21" i="11"/>
  <c r="U21" i="11"/>
  <c r="Q44" i="7"/>
  <c r="P9" i="8"/>
  <c r="Q28" i="8"/>
  <c r="P44" i="8"/>
  <c r="P9" i="7"/>
  <c r="E28" i="7"/>
  <c r="Q9" i="8"/>
  <c r="U29" i="9"/>
  <c r="E28" i="9"/>
  <c r="E56" i="9"/>
  <c r="T30" i="10"/>
  <c r="U30" i="10"/>
  <c r="U12" i="11"/>
  <c r="T12" i="11"/>
  <c r="P9" i="6"/>
  <c r="E28" i="6"/>
  <c r="Q9" i="7"/>
  <c r="P28" i="7"/>
  <c r="T10" i="9"/>
  <c r="P28" i="9"/>
  <c r="U45" i="9"/>
  <c r="U27" i="10"/>
  <c r="E44" i="10"/>
  <c r="U45" i="10"/>
  <c r="T45" i="10"/>
  <c r="T52" i="10"/>
  <c r="U52" i="10"/>
  <c r="T41" i="11"/>
  <c r="U41" i="11"/>
  <c r="P28" i="6"/>
  <c r="Q28" i="7"/>
  <c r="T11" i="8"/>
  <c r="T19" i="8"/>
  <c r="T26" i="8"/>
  <c r="T29" i="8"/>
  <c r="U36" i="8"/>
  <c r="T42" i="8"/>
  <c r="T46" i="8"/>
  <c r="T52" i="8"/>
  <c r="U10" i="9"/>
  <c r="T23" i="9"/>
  <c r="Q28" i="9"/>
  <c r="Q56" i="9"/>
  <c r="Q43" i="9" s="1"/>
  <c r="T60" i="9"/>
  <c r="T10" i="10"/>
  <c r="E9" i="10"/>
  <c r="E28" i="10"/>
  <c r="T29" i="10"/>
  <c r="T31" i="10"/>
  <c r="T38" i="10"/>
  <c r="U38" i="10"/>
  <c r="P44" i="10"/>
  <c r="E9" i="11"/>
  <c r="P28" i="11"/>
  <c r="T33" i="11"/>
  <c r="U33" i="11"/>
  <c r="P9" i="5"/>
  <c r="E28" i="5"/>
  <c r="Q44" i="5"/>
  <c r="P56" i="5"/>
  <c r="Q28" i="6"/>
  <c r="T52" i="6"/>
  <c r="T11" i="7"/>
  <c r="T19" i="7"/>
  <c r="T27" i="7"/>
  <c r="T31" i="7"/>
  <c r="T39" i="7"/>
  <c r="T52" i="7"/>
  <c r="T10" i="8"/>
  <c r="T18" i="8"/>
  <c r="T35" i="8"/>
  <c r="T41" i="8"/>
  <c r="T45" i="8"/>
  <c r="E56" i="8"/>
  <c r="E62" i="8"/>
  <c r="U16" i="9"/>
  <c r="T22" i="9"/>
  <c r="T30" i="9"/>
  <c r="T37" i="9"/>
  <c r="U50" i="9"/>
  <c r="T59" i="9"/>
  <c r="P9" i="10"/>
  <c r="P8" i="10" s="1"/>
  <c r="T12" i="10"/>
  <c r="T19" i="10"/>
  <c r="U25" i="10"/>
  <c r="P28" i="10"/>
  <c r="T35" i="10"/>
  <c r="Q44" i="10"/>
  <c r="P9" i="11"/>
  <c r="Q28" i="11"/>
  <c r="T52" i="11"/>
  <c r="U52" i="11"/>
  <c r="E56" i="3"/>
  <c r="E62" i="3"/>
  <c r="Q9" i="5"/>
  <c r="P28" i="5"/>
  <c r="Q56" i="5"/>
  <c r="E62" i="5"/>
  <c r="E56" i="6"/>
  <c r="E56" i="7"/>
  <c r="E62" i="7"/>
  <c r="U10" i="8"/>
  <c r="T25" i="8"/>
  <c r="U45" i="8"/>
  <c r="P56" i="8"/>
  <c r="T60" i="8"/>
  <c r="E9" i="9"/>
  <c r="P44" i="9"/>
  <c r="Q9" i="10"/>
  <c r="T26" i="10"/>
  <c r="U26" i="10"/>
  <c r="Q28" i="10"/>
  <c r="T39" i="10"/>
  <c r="U51" i="10"/>
  <c r="T51" i="10"/>
  <c r="Q9" i="11"/>
  <c r="P44" i="11"/>
  <c r="E56" i="10"/>
  <c r="T20" i="11"/>
  <c r="T32" i="11"/>
  <c r="T40" i="11"/>
  <c r="S8" i="7"/>
  <c r="E44" i="11"/>
  <c r="E43" i="11" s="1"/>
  <c r="V8" i="9"/>
  <c r="R56" i="10"/>
  <c r="J43" i="10"/>
  <c r="R43" i="10" s="1"/>
  <c r="S8" i="1"/>
  <c r="Q44" i="11"/>
  <c r="T48" i="11"/>
  <c r="T59" i="11"/>
  <c r="B8" i="1"/>
  <c r="B8" i="11"/>
  <c r="B8" i="10"/>
  <c r="B8" i="9"/>
  <c r="B8" i="8"/>
  <c r="B8" i="7"/>
  <c r="B8" i="6"/>
  <c r="B8" i="5"/>
  <c r="J8" i="5"/>
  <c r="B8" i="4"/>
  <c r="J8" i="4"/>
  <c r="B8" i="3"/>
  <c r="J8" i="3"/>
  <c r="J8" i="2"/>
  <c r="V8" i="1"/>
  <c r="V61" i="1" s="1"/>
  <c r="V65" i="1" s="1"/>
  <c r="V8" i="8"/>
  <c r="V8" i="4"/>
  <c r="Q62" i="10"/>
  <c r="U29" i="11"/>
  <c r="S9" i="9"/>
  <c r="S9" i="6"/>
  <c r="C8" i="6"/>
  <c r="K8" i="6"/>
  <c r="C8" i="5"/>
  <c r="K8" i="5"/>
  <c r="C8" i="4"/>
  <c r="C61" i="4" s="1"/>
  <c r="C65" i="4" s="1"/>
  <c r="K8" i="4"/>
  <c r="C8" i="3"/>
  <c r="K8" i="3"/>
  <c r="C8" i="2"/>
  <c r="K8" i="2"/>
  <c r="W8" i="1"/>
  <c r="W8" i="8"/>
  <c r="W8" i="4"/>
  <c r="B43" i="8"/>
  <c r="T23" i="11"/>
  <c r="T35" i="11"/>
  <c r="T54" i="11"/>
  <c r="T57" i="11"/>
  <c r="T63" i="11"/>
  <c r="N61" i="2"/>
  <c r="N65" i="2" s="1"/>
  <c r="B43" i="11"/>
  <c r="T53" i="10"/>
  <c r="T64" i="10"/>
  <c r="T14" i="11"/>
  <c r="T22" i="11"/>
  <c r="T34" i="11"/>
  <c r="T42" i="11"/>
  <c r="T45" i="11"/>
  <c r="T53" i="11"/>
  <c r="U57" i="11"/>
  <c r="T62" i="11"/>
  <c r="U63" i="11"/>
  <c r="S9" i="11"/>
  <c r="Q44" i="8"/>
  <c r="Q43" i="8" s="1"/>
  <c r="P62" i="8"/>
  <c r="E44" i="9"/>
  <c r="P56" i="9"/>
  <c r="U45" i="11"/>
  <c r="R9" i="1"/>
  <c r="R9" i="8"/>
  <c r="R56" i="4"/>
  <c r="J43" i="4"/>
  <c r="R43" i="4" s="1"/>
  <c r="C43" i="1"/>
  <c r="K43" i="8"/>
  <c r="S43" i="8" s="1"/>
  <c r="C43" i="7"/>
  <c r="C61" i="7" s="1"/>
  <c r="C65" i="7" s="1"/>
  <c r="K43" i="7"/>
  <c r="S43" i="7" s="1"/>
  <c r="C43" i="6"/>
  <c r="K43" i="6"/>
  <c r="S43" i="6" s="1"/>
  <c r="C43" i="5"/>
  <c r="K43" i="5"/>
  <c r="S43" i="5" s="1"/>
  <c r="C43" i="2"/>
  <c r="K43" i="2"/>
  <c r="S43" i="2" s="1"/>
  <c r="W43" i="1"/>
  <c r="W43" i="8"/>
  <c r="W43" i="4"/>
  <c r="D43" i="1"/>
  <c r="D61" i="1" s="1"/>
  <c r="D65" i="1" s="1"/>
  <c r="D43" i="7"/>
  <c r="D61" i="7" s="1"/>
  <c r="D65" i="7" s="1"/>
  <c r="D43" i="2"/>
  <c r="L43" i="2"/>
  <c r="L61" i="2" s="1"/>
  <c r="L65" i="2" s="1"/>
  <c r="M43" i="1"/>
  <c r="M43" i="7"/>
  <c r="M43" i="6"/>
  <c r="M43" i="2"/>
  <c r="M61" i="2" s="1"/>
  <c r="M65" i="2" s="1"/>
  <c r="F43" i="11"/>
  <c r="N43" i="11"/>
  <c r="F43" i="6"/>
  <c r="F61" i="6" s="1"/>
  <c r="F65" i="6" s="1"/>
  <c r="B43" i="10"/>
  <c r="B43" i="4"/>
  <c r="V43" i="9"/>
  <c r="V43" i="5"/>
  <c r="S62" i="3"/>
  <c r="S56" i="6"/>
  <c r="S56" i="7"/>
  <c r="C43" i="11"/>
  <c r="C61" i="11" s="1"/>
  <c r="C65" i="11" s="1"/>
  <c r="B43" i="6"/>
  <c r="S56" i="2"/>
  <c r="R56" i="8"/>
  <c r="S56" i="8"/>
  <c r="R56" i="9"/>
  <c r="J43" i="1"/>
  <c r="R43" i="1" s="1"/>
  <c r="B43" i="7"/>
  <c r="J43" i="7"/>
  <c r="R43" i="7" s="1"/>
  <c r="B43" i="2"/>
  <c r="J43" i="2"/>
  <c r="R43" i="2" s="1"/>
  <c r="R56" i="3"/>
  <c r="K43" i="1"/>
  <c r="S43" i="1" s="1"/>
  <c r="B43" i="5"/>
  <c r="B43" i="9"/>
  <c r="C43" i="8"/>
  <c r="C61" i="8" s="1"/>
  <c r="C65" i="8" s="1"/>
  <c r="C43" i="3"/>
  <c r="K43" i="11"/>
  <c r="S43" i="11" s="1"/>
  <c r="K43" i="3"/>
  <c r="S43" i="3" s="1"/>
  <c r="R44" i="2"/>
  <c r="R44" i="7"/>
  <c r="J43" i="6"/>
  <c r="R43" i="6" s="1"/>
  <c r="J43" i="11"/>
  <c r="R43" i="11" s="1"/>
  <c r="R28" i="2"/>
  <c r="R28" i="4"/>
  <c r="B8" i="2"/>
  <c r="B61" i="2" s="1"/>
  <c r="B65" i="2" s="1"/>
  <c r="R28" i="5"/>
  <c r="J8" i="11"/>
  <c r="J8" i="10"/>
  <c r="J8" i="9"/>
  <c r="J8" i="8"/>
  <c r="J8" i="7"/>
  <c r="J8" i="6"/>
  <c r="T62" i="1" l="1"/>
  <c r="P43" i="7"/>
  <c r="V61" i="5"/>
  <c r="V65" i="5" s="1"/>
  <c r="T28" i="11"/>
  <c r="G61" i="5"/>
  <c r="G65" i="5" s="1"/>
  <c r="Q43" i="6"/>
  <c r="P43" i="10"/>
  <c r="P61" i="10" s="1"/>
  <c r="P65" i="10" s="1"/>
  <c r="P8" i="2"/>
  <c r="Q43" i="4"/>
  <c r="Q61" i="4" s="1"/>
  <c r="Q65" i="4" s="1"/>
  <c r="E43" i="1"/>
  <c r="U43" i="1" s="1"/>
  <c r="O61" i="6"/>
  <c r="O65" i="6" s="1"/>
  <c r="N61" i="11"/>
  <c r="N65" i="11" s="1"/>
  <c r="C61" i="1"/>
  <c r="C65" i="1" s="1"/>
  <c r="P8" i="7"/>
  <c r="W61" i="2"/>
  <c r="W65" i="2" s="1"/>
  <c r="D61" i="4"/>
  <c r="D65" i="4" s="1"/>
  <c r="M61" i="9"/>
  <c r="M65" i="9" s="1"/>
  <c r="V61" i="2"/>
  <c r="V65" i="2" s="1"/>
  <c r="U44" i="3"/>
  <c r="M61" i="6"/>
  <c r="M65" i="6" s="1"/>
  <c r="U28" i="11"/>
  <c r="M61" i="7"/>
  <c r="M65" i="7" s="1"/>
  <c r="M61" i="8"/>
  <c r="M65" i="8" s="1"/>
  <c r="P43" i="5"/>
  <c r="O61" i="4"/>
  <c r="O65" i="4" s="1"/>
  <c r="H61" i="8"/>
  <c r="H65" i="8" s="1"/>
  <c r="U56" i="11"/>
  <c r="V61" i="4"/>
  <c r="V65" i="4" s="1"/>
  <c r="D61" i="2"/>
  <c r="D65" i="2" s="1"/>
  <c r="P8" i="9"/>
  <c r="T62" i="2"/>
  <c r="G61" i="8"/>
  <c r="G65" i="8" s="1"/>
  <c r="G61" i="10"/>
  <c r="G65" i="10" s="1"/>
  <c r="U62" i="11"/>
  <c r="Q43" i="11"/>
  <c r="U43" i="11" s="1"/>
  <c r="P43" i="11"/>
  <c r="K61" i="11"/>
  <c r="K65" i="11" s="1"/>
  <c r="S65" i="11" s="1"/>
  <c r="I61" i="11"/>
  <c r="I65" i="11" s="1"/>
  <c r="T43" i="11"/>
  <c r="B61" i="11"/>
  <c r="B65" i="11" s="1"/>
  <c r="P8" i="11"/>
  <c r="P61" i="11" s="1"/>
  <c r="P65" i="11" s="1"/>
  <c r="Q43" i="10"/>
  <c r="K61" i="10"/>
  <c r="K65" i="10" s="1"/>
  <c r="B61" i="10"/>
  <c r="B65" i="10" s="1"/>
  <c r="M61" i="10"/>
  <c r="M65" i="10" s="1"/>
  <c r="U62" i="9"/>
  <c r="T62" i="9"/>
  <c r="K61" i="9"/>
  <c r="K65" i="9" s="1"/>
  <c r="S65" i="9"/>
  <c r="V61" i="8"/>
  <c r="V65" i="8" s="1"/>
  <c r="Q8" i="8"/>
  <c r="Q61" i="8" s="1"/>
  <c r="Q65" i="8" s="1"/>
  <c r="P61" i="7"/>
  <c r="P65" i="7" s="1"/>
  <c r="B61" i="7"/>
  <c r="B65" i="7" s="1"/>
  <c r="P43" i="6"/>
  <c r="K61" i="6"/>
  <c r="S8" i="6"/>
  <c r="P8" i="6"/>
  <c r="P61" i="6" s="1"/>
  <c r="P65" i="6" s="1"/>
  <c r="K61" i="5"/>
  <c r="K65" i="5" s="1"/>
  <c r="S65" i="5" s="1"/>
  <c r="C61" i="5"/>
  <c r="C65" i="5" s="1"/>
  <c r="Q8" i="5"/>
  <c r="W61" i="4"/>
  <c r="W65" i="4" s="1"/>
  <c r="P8" i="4"/>
  <c r="P61" i="4" s="1"/>
  <c r="P65" i="4" s="1"/>
  <c r="F61" i="3"/>
  <c r="F65" i="3" s="1"/>
  <c r="P43" i="3"/>
  <c r="Q43" i="3"/>
  <c r="B61" i="3"/>
  <c r="B65" i="3" s="1"/>
  <c r="Q61" i="3"/>
  <c r="Q65" i="3" s="1"/>
  <c r="C61" i="3"/>
  <c r="C65" i="3" s="1"/>
  <c r="P8" i="3"/>
  <c r="Q43" i="2"/>
  <c r="T56" i="2"/>
  <c r="U56" i="2"/>
  <c r="B61" i="1"/>
  <c r="B65" i="1" s="1"/>
  <c r="T43" i="1"/>
  <c r="M61" i="1"/>
  <c r="M65" i="1" s="1"/>
  <c r="R8" i="6"/>
  <c r="J61" i="6"/>
  <c r="K61" i="7"/>
  <c r="S8" i="3"/>
  <c r="K61" i="3"/>
  <c r="R8" i="4"/>
  <c r="J61" i="4"/>
  <c r="U56" i="8"/>
  <c r="T56" i="8"/>
  <c r="U28" i="5"/>
  <c r="T28" i="5"/>
  <c r="E43" i="10"/>
  <c r="T44" i="10"/>
  <c r="U44" i="10"/>
  <c r="E8" i="2"/>
  <c r="T9" i="2"/>
  <c r="U9" i="2"/>
  <c r="P43" i="4"/>
  <c r="B61" i="4"/>
  <c r="B65" i="4" s="1"/>
  <c r="K61" i="8"/>
  <c r="U56" i="10"/>
  <c r="T56" i="10"/>
  <c r="P8" i="5"/>
  <c r="P61" i="5" s="1"/>
  <c r="P65" i="5" s="1"/>
  <c r="U28" i="7"/>
  <c r="T28" i="7"/>
  <c r="T9" i="8"/>
  <c r="E8" i="8"/>
  <c r="U9" i="8"/>
  <c r="T9" i="7"/>
  <c r="E8" i="7"/>
  <c r="U9" i="7"/>
  <c r="U28" i="2"/>
  <c r="T28" i="2"/>
  <c r="R8" i="8"/>
  <c r="J61" i="8"/>
  <c r="S8" i="4"/>
  <c r="K61" i="4"/>
  <c r="R8" i="5"/>
  <c r="J61" i="5"/>
  <c r="J61" i="1"/>
  <c r="V61" i="9"/>
  <c r="V65" i="9" s="1"/>
  <c r="E43" i="5"/>
  <c r="U44" i="5"/>
  <c r="T44" i="5"/>
  <c r="U56" i="4"/>
  <c r="T56" i="4"/>
  <c r="E8" i="3"/>
  <c r="U9" i="3"/>
  <c r="T9" i="3"/>
  <c r="T28" i="8"/>
  <c r="U28" i="8"/>
  <c r="U28" i="4"/>
  <c r="T28" i="4"/>
  <c r="U28" i="1"/>
  <c r="T28" i="1"/>
  <c r="P8" i="1"/>
  <c r="P61" i="1" s="1"/>
  <c r="P65" i="1" s="1"/>
  <c r="U62" i="6"/>
  <c r="T62" i="6"/>
  <c r="E43" i="9"/>
  <c r="U44" i="9"/>
  <c r="T44" i="9"/>
  <c r="S61" i="11"/>
  <c r="W61" i="8"/>
  <c r="W65" i="8" s="1"/>
  <c r="B61" i="6"/>
  <c r="B65" i="6" s="1"/>
  <c r="K61" i="1"/>
  <c r="Q8" i="10"/>
  <c r="U62" i="7"/>
  <c r="T62" i="7"/>
  <c r="U56" i="3"/>
  <c r="T56" i="3"/>
  <c r="U28" i="10"/>
  <c r="T28" i="10"/>
  <c r="P43" i="8"/>
  <c r="E43" i="4"/>
  <c r="U44" i="4"/>
  <c r="T44" i="4"/>
  <c r="E43" i="2"/>
  <c r="U44" i="2"/>
  <c r="T44" i="2"/>
  <c r="E43" i="7"/>
  <c r="U44" i="7"/>
  <c r="T44" i="7"/>
  <c r="E8" i="6"/>
  <c r="U9" i="6"/>
  <c r="T9" i="6"/>
  <c r="E43" i="3"/>
  <c r="T28" i="3"/>
  <c r="U28" i="3"/>
  <c r="T9" i="4"/>
  <c r="R8" i="7"/>
  <c r="J61" i="7"/>
  <c r="B61" i="5"/>
  <c r="B65" i="5" s="1"/>
  <c r="W61" i="1"/>
  <c r="W65" i="1" s="1"/>
  <c r="Q8" i="11"/>
  <c r="P43" i="9"/>
  <c r="U56" i="7"/>
  <c r="T56" i="7"/>
  <c r="T9" i="10"/>
  <c r="E8" i="10"/>
  <c r="U9" i="10"/>
  <c r="U56" i="9"/>
  <c r="T56" i="9"/>
  <c r="U62" i="10"/>
  <c r="T62" i="10"/>
  <c r="E8" i="5"/>
  <c r="U9" i="5"/>
  <c r="T9" i="5"/>
  <c r="U62" i="3"/>
  <c r="T62" i="3"/>
  <c r="R8" i="10"/>
  <c r="J61" i="10"/>
  <c r="S8" i="5"/>
  <c r="S8" i="2"/>
  <c r="K61" i="2"/>
  <c r="S65" i="10"/>
  <c r="R8" i="3"/>
  <c r="J61" i="3"/>
  <c r="U44" i="11"/>
  <c r="T44" i="11"/>
  <c r="T9" i="9"/>
  <c r="U9" i="9"/>
  <c r="E8" i="9"/>
  <c r="E43" i="6"/>
  <c r="U56" i="6"/>
  <c r="T56" i="6"/>
  <c r="T9" i="11"/>
  <c r="U9" i="11"/>
  <c r="E8" i="11"/>
  <c r="Q8" i="7"/>
  <c r="T28" i="9"/>
  <c r="U28" i="9"/>
  <c r="P8" i="8"/>
  <c r="Q8" i="9"/>
  <c r="Q61" i="9" s="1"/>
  <c r="Q65" i="9" s="1"/>
  <c r="P43" i="2"/>
  <c r="Q8" i="1"/>
  <c r="U44" i="6"/>
  <c r="T44" i="6"/>
  <c r="Q8" i="2"/>
  <c r="U9" i="4"/>
  <c r="R8" i="9"/>
  <c r="J61" i="9"/>
  <c r="R8" i="11"/>
  <c r="J61" i="11"/>
  <c r="R8" i="2"/>
  <c r="J61" i="2"/>
  <c r="K65" i="6"/>
  <c r="S65" i="6" s="1"/>
  <c r="S61" i="6"/>
  <c r="B61" i="8"/>
  <c r="B65" i="8" s="1"/>
  <c r="C61" i="2"/>
  <c r="C65" i="2" s="1"/>
  <c r="C61" i="6"/>
  <c r="C65" i="6" s="1"/>
  <c r="B61" i="9"/>
  <c r="B65" i="9" s="1"/>
  <c r="U62" i="5"/>
  <c r="T62" i="5"/>
  <c r="U62" i="8"/>
  <c r="T62" i="8"/>
  <c r="Q43" i="5"/>
  <c r="Q61" i="5" s="1"/>
  <c r="Q65" i="5" s="1"/>
  <c r="U28" i="6"/>
  <c r="T28" i="6"/>
  <c r="Q43" i="7"/>
  <c r="E43" i="8"/>
  <c r="T44" i="8"/>
  <c r="U44" i="8"/>
  <c r="Q8" i="6"/>
  <c r="U62" i="4"/>
  <c r="T62" i="4"/>
  <c r="Q43" i="1"/>
  <c r="E8" i="4"/>
  <c r="U56" i="1"/>
  <c r="T56" i="1"/>
  <c r="T44" i="3"/>
  <c r="P61" i="2" l="1"/>
  <c r="P65" i="2" s="1"/>
  <c r="E61" i="1"/>
  <c r="Q61" i="10"/>
  <c r="Q65" i="10" s="1"/>
  <c r="Q61" i="7"/>
  <c r="Q65" i="7" s="1"/>
  <c r="S61" i="5"/>
  <c r="S61" i="9"/>
  <c r="P61" i="3"/>
  <c r="P65" i="3" s="1"/>
  <c r="Q61" i="6"/>
  <c r="Q65" i="6" s="1"/>
  <c r="P61" i="9"/>
  <c r="P65" i="9" s="1"/>
  <c r="Q61" i="2"/>
  <c r="Q65" i="2" s="1"/>
  <c r="Q61" i="11"/>
  <c r="Q65" i="11" s="1"/>
  <c r="S61" i="10"/>
  <c r="P61" i="8"/>
  <c r="P65" i="8" s="1"/>
  <c r="T43" i="3"/>
  <c r="U43" i="3"/>
  <c r="U43" i="5"/>
  <c r="T43" i="5"/>
  <c r="R61" i="8"/>
  <c r="J65" i="8"/>
  <c r="R65" i="8" s="1"/>
  <c r="E65" i="1"/>
  <c r="T61" i="1"/>
  <c r="Q61" i="1"/>
  <c r="Q65" i="1" s="1"/>
  <c r="U8" i="1"/>
  <c r="R61" i="10"/>
  <c r="J65" i="10"/>
  <c r="R65" i="10" s="1"/>
  <c r="T43" i="2"/>
  <c r="U43" i="2"/>
  <c r="T8" i="1"/>
  <c r="S61" i="3"/>
  <c r="K65" i="3"/>
  <c r="S65" i="3" s="1"/>
  <c r="S61" i="8"/>
  <c r="K65" i="8"/>
  <c r="S65" i="8" s="1"/>
  <c r="U43" i="10"/>
  <c r="T43" i="10"/>
  <c r="R61" i="11"/>
  <c r="J65" i="11"/>
  <c r="R65" i="11" s="1"/>
  <c r="R61" i="4"/>
  <c r="J65" i="4"/>
  <c r="R65" i="4" s="1"/>
  <c r="R61" i="3"/>
  <c r="J65" i="3"/>
  <c r="R65" i="3" s="1"/>
  <c r="T8" i="10"/>
  <c r="E61" i="10"/>
  <c r="U8" i="10"/>
  <c r="R61" i="7"/>
  <c r="J65" i="7"/>
  <c r="R65" i="7" s="1"/>
  <c r="T8" i="6"/>
  <c r="E61" i="6"/>
  <c r="U8" i="6"/>
  <c r="U8" i="3"/>
  <c r="E61" i="3"/>
  <c r="T8" i="3"/>
  <c r="R61" i="1"/>
  <c r="J65" i="1"/>
  <c r="R65" i="1" s="1"/>
  <c r="T8" i="8"/>
  <c r="E61" i="8"/>
  <c r="U8" i="8"/>
  <c r="S61" i="7"/>
  <c r="K65" i="7"/>
  <c r="S65" i="7" s="1"/>
  <c r="R61" i="9"/>
  <c r="J65" i="9"/>
  <c r="R65" i="9" s="1"/>
  <c r="T8" i="9"/>
  <c r="E61" i="9"/>
  <c r="U8" i="9"/>
  <c r="K65" i="2"/>
  <c r="S65" i="2" s="1"/>
  <c r="S61" i="2"/>
  <c r="U43" i="4"/>
  <c r="T43" i="4"/>
  <c r="J65" i="5"/>
  <c r="R65" i="5" s="1"/>
  <c r="R61" i="5"/>
  <c r="R61" i="6"/>
  <c r="J65" i="6"/>
  <c r="R65" i="6" s="1"/>
  <c r="U43" i="8"/>
  <c r="T43" i="8"/>
  <c r="T8" i="5"/>
  <c r="E61" i="5"/>
  <c r="U8" i="5"/>
  <c r="S61" i="1"/>
  <c r="K65" i="1"/>
  <c r="S65" i="1" s="1"/>
  <c r="E61" i="2"/>
  <c r="U8" i="2"/>
  <c r="T8" i="2"/>
  <c r="U43" i="6"/>
  <c r="T43" i="6"/>
  <c r="U8" i="4"/>
  <c r="E61" i="4"/>
  <c r="T8" i="4"/>
  <c r="R61" i="2"/>
  <c r="J65" i="2"/>
  <c r="R65" i="2" s="1"/>
  <c r="T8" i="11"/>
  <c r="E61" i="11"/>
  <c r="U8" i="11"/>
  <c r="U43" i="7"/>
  <c r="T43" i="7"/>
  <c r="U43" i="9"/>
  <c r="T43" i="9"/>
  <c r="S61" i="4"/>
  <c r="K65" i="4"/>
  <c r="S65" i="4" s="1"/>
  <c r="T8" i="7"/>
  <c r="E61" i="7"/>
  <c r="U8" i="7"/>
  <c r="E65" i="3" l="1"/>
  <c r="U61" i="3"/>
  <c r="T61" i="3"/>
  <c r="E65" i="10"/>
  <c r="U61" i="10"/>
  <c r="T61" i="10"/>
  <c r="T65" i="1"/>
  <c r="U65" i="1"/>
  <c r="E65" i="8"/>
  <c r="U61" i="8"/>
  <c r="T61" i="8"/>
  <c r="E65" i="6"/>
  <c r="U61" i="6"/>
  <c r="T61" i="6"/>
  <c r="E65" i="7"/>
  <c r="U61" i="7"/>
  <c r="T61" i="7"/>
  <c r="E65" i="11"/>
  <c r="U61" i="11"/>
  <c r="T61" i="11"/>
  <c r="E65" i="9"/>
  <c r="T61" i="9"/>
  <c r="U61" i="9"/>
  <c r="E65" i="5"/>
  <c r="T61" i="5"/>
  <c r="U61" i="5"/>
  <c r="E65" i="2"/>
  <c r="U61" i="2"/>
  <c r="T61" i="2"/>
  <c r="E65" i="4"/>
  <c r="U61" i="4"/>
  <c r="T61" i="4"/>
  <c r="U61" i="1"/>
  <c r="U65" i="7" l="1"/>
  <c r="T65" i="7"/>
  <c r="U65" i="4"/>
  <c r="T65" i="4"/>
  <c r="T65" i="9"/>
  <c r="U65" i="9"/>
  <c r="T65" i="5"/>
  <c r="U65" i="5"/>
  <c r="T65" i="6"/>
  <c r="U65" i="6"/>
  <c r="U65" i="10"/>
  <c r="T65" i="10"/>
  <c r="T65" i="2"/>
  <c r="U65" i="2"/>
  <c r="T65" i="11"/>
  <c r="U65" i="11"/>
  <c r="U65" i="8"/>
  <c r="T65" i="8"/>
  <c r="U65" i="3"/>
  <c r="T65" i="3"/>
</calcChain>
</file>

<file path=xl/sharedStrings.xml><?xml version="1.0" encoding="utf-8"?>
<sst xmlns="http://schemas.openxmlformats.org/spreadsheetml/2006/main" count="1210" uniqueCount="110">
  <si>
    <t>Figures Finalised as at 2026/05/05</t>
  </si>
  <si>
    <t/>
  </si>
  <si>
    <t>3rd Quarter Ended 31 March 2026</t>
  </si>
  <si>
    <t>CONDITIONAL GRANTS TRANSFERRED FROM NATIONAL DEPARTMENTS AND ACTUAL PAYMENTS MADE BY MUNICIPALITIES: PRELIMINARY RESULTS</t>
  </si>
  <si>
    <t>GAUTENG: SEDIBENG (DC42)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</si>
  <si>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</si>
  <si>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</si>
  <si>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</si>
  <si>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</si>
  <si>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</si>
  <si>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</si>
  <si>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</si>
  <si>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</si>
  <si>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</si>
  <si>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</si>
  <si>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</si>
  <si>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</si>
  <si>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</si>
  <si>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2025/26</t>
  </si>
  <si>
    <t>Approved payment schedule</t>
  </si>
  <si>
    <t>Transferred to municipalities for direct grants</t>
  </si>
  <si>
    <t>Actual expenditure National Department by 30 September 2025</t>
  </si>
  <si>
    <t>Actual expenditure by municipalities by 30 September 2025</t>
  </si>
  <si>
    <t>Actual expenditure National Department by 31 December 2025</t>
  </si>
  <si>
    <t>Actual expenditure by municipalities by 31 December 2025</t>
  </si>
  <si>
    <t>Actual expenditure National Department by 31 March 2026</t>
  </si>
  <si>
    <t>Actual expenditure by municipalities by 31 March 2026</t>
  </si>
  <si>
    <t>Actual expenditure National Department by 30 June 2026</t>
  </si>
  <si>
    <t>Actual expenditure by municipalities by 30 June 2026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</si>
  <si>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</si>
  <si>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</si>
  <si>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</si>
  <si>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</si>
  <si>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</si>
  <si>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Direct Transfers</t>
  </si>
  <si>
    <t>Infrastructure</t>
  </si>
  <si>
    <t>Municipal Infrastructure Grant</t>
  </si>
  <si>
    <t>Public Transport Infrastructure Grant</t>
  </si>
  <si>
    <t>Public Transport Network Grant</t>
  </si>
  <si>
    <t>Integrated National Electrification Programme (Municipal) Grant</t>
  </si>
  <si>
    <t>Neighbourhood Development Partnership Grant (Capital Grant)</t>
  </si>
  <si>
    <t>2010 FIFA World Cup Stadiums Development Grant</t>
  </si>
  <si>
    <t>Rural Road Assets Management Systems Grant</t>
  </si>
  <si>
    <t>Municipal Drought Relief Grant</t>
  </si>
  <si>
    <t>Municipal Water Infrastructure Grant</t>
  </si>
  <si>
    <t>Rural Household Infrastructure Grant</t>
  </si>
  <si>
    <t>Municipal Disaster Recovery Grant</t>
  </si>
  <si>
    <t>Integrated City Development Grant</t>
  </si>
  <si>
    <t>Regional Bulk Infrastructure Grant (Schedule 5B)</t>
  </si>
  <si>
    <t>Water Services Infrastructure Grant (Schedule 5B)</t>
  </si>
  <si>
    <t>Municipal Emergency Housing Grant</t>
  </si>
  <si>
    <t>Integrated Urban Development Grant</t>
  </si>
  <si>
    <t>Informal Settlements Upgrading Partnership Grant (Schedule 5B)</t>
  </si>
  <si>
    <t>Urban Development Financing Grant (Schedule 4B)</t>
  </si>
  <si>
    <t>Capacity and Others</t>
  </si>
  <si>
    <t>2010 FIFA World Cup Host City Operating Grant</t>
  </si>
  <si>
    <t>Programme and Project Preperation Support Grant</t>
  </si>
  <si>
    <t>Local Government Financial Management Grant</t>
  </si>
  <si>
    <t>Municipal Systems Improvement Grant</t>
  </si>
  <si>
    <t>Expanded Public Works Programme Integrated Grant (Municipality)</t>
  </si>
  <si>
    <t>Infrastructure Skills Development Grant</t>
  </si>
  <si>
    <t>Water Services Operating Subsidy Grant</t>
  </si>
  <si>
    <t>Energy Efficiency and Demand Side Management</t>
  </si>
  <si>
    <t>Municipal Disaster Grant</t>
  </si>
  <si>
    <t>2013 Africa Cup of Nations Host City Operating Grant</t>
  </si>
  <si>
    <t>2014 African Nations Championship Host City Operating Grant</t>
  </si>
  <si>
    <t>Public Transport Network Operations Grant</t>
  </si>
  <si>
    <t>Municipal Human Settlements Capacity Grant</t>
  </si>
  <si>
    <t>Municipal Demarcation Transition Grant (Schedule 5B)</t>
  </si>
  <si>
    <t>Indirect Transfers</t>
  </si>
  <si>
    <t>Regional Bulk Infrastructure Grant</t>
  </si>
  <si>
    <t>Integrated National Electrification Programme (Eskom) Grant</t>
  </si>
  <si>
    <t>Neighbourhood Development Partnership Grant (Technical Assistance)</t>
  </si>
  <si>
    <t>Backlogs in Water and Sanitation at Clinics and Schools</t>
  </si>
  <si>
    <t>Backlogs in the Electrification of Clinics and Schools</t>
  </si>
  <si>
    <t>Rural Household Infrastructure Grant (Indirect)</t>
  </si>
  <si>
    <t>Municipal Water Infrastructure Grant (Indirect)</t>
  </si>
  <si>
    <t>Bucket Eradication Programme Grant</t>
  </si>
  <si>
    <t>Water Services Infrastructure Grant (Schedule 6B)</t>
  </si>
  <si>
    <t>Municipal Infrastructure Grant (Schedule 6B)</t>
  </si>
  <si>
    <t>Smart Meter Grant (Schedule 6B)</t>
  </si>
  <si>
    <t>Energy Efficiency and Demand Side Management (Eskom)</t>
  </si>
  <si>
    <t>Water Services Operating Subsidy Grant (Indirect)</t>
  </si>
  <si>
    <t>Municipal Systems Improvement Grant (Schedule 6B)</t>
  </si>
  <si>
    <t>Municipal Demarcation Transition Grant (Schedule 6B)</t>
  </si>
  <si>
    <t>Total</t>
  </si>
  <si>
    <t>Grants excluded from the publication</t>
  </si>
  <si>
    <t>Urban Settlement Development Grant</t>
  </si>
  <si>
    <t>Finance Mangement Grant: Technical Programme</t>
  </si>
  <si>
    <t>Total as per DoRA</t>
  </si>
  <si>
    <t>GAUTENG: WEST RAND (DC48)</t>
  </si>
  <si>
    <t>GAUTENG: CITY OF EKURHULENI (EKU)</t>
  </si>
  <si>
    <t>GAUTENG: EMFULENI (GT421)</t>
  </si>
  <si>
    <t>GAUTENG: MIDVAAL (GT422)</t>
  </si>
  <si>
    <t>GAUTENG: LESEDI (GT423)</t>
  </si>
  <si>
    <t>GAUTENG: MOGALE CITY (GT481)</t>
  </si>
  <si>
    <t>GAUTENG: MERAFONG CITY (GT484)</t>
  </si>
  <si>
    <t>GAUTENG: RAND WEST CITY (GT485)</t>
  </si>
  <si>
    <t>GAUTENG: CITY OF JOHANNESBURG (JHB)</t>
  </si>
  <si>
    <t>GAUTENG: CITY OF TSHWANE (TSH)</t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</si>
  <si>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</si>
  <si>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</si>
  <si>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</si>
  <si>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</si>
  <si>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</si>
  <si>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</si>
  <si>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Municpal Manager:</t>
  </si>
  <si>
    <t>Chief Financial Officer:</t>
  </si>
  <si>
    <t>Date: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</si>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</sst>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,"/>
    <numFmt numFmtId="165" formatCode="_(* #,##0_);_(* \(#,##0\);_(* &quot;- &quot;?_);_(@_)"/>
    <numFmt numFmtId="166" formatCode="0.0\%;\(0.0\%\);_(* &quot;-&quot;_)"/>
    <numFmt numFmtId="167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 applyFill="1" applyBorder="1" applyAlignment="1" applyProtection="1">
      <alignment horizontal="right"/>
    </xf>
    <xf numFmtId="0" fontId="4" fillId="0" borderId="0" xfId="0" applyFont="1"/>
    <xf numFmtId="165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5" xfId="0" applyFont="1" applyBorder="1"/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/>
    <xf numFmtId="166" fontId="10" fillId="0" borderId="11" xfId="0" applyNumberFormat="1" applyFont="1" applyBorder="1"/>
    <xf numFmtId="166" fontId="10" fillId="0" borderId="12" xfId="0" applyNumberFormat="1" applyFont="1" applyBorder="1"/>
    <xf numFmtId="166" fontId="10" fillId="0" borderId="12" xfId="0" applyNumberFormat="1" applyFont="1" applyBorder="1" applyAlignment="1">
      <alignment shrinkToFit="1"/>
    </xf>
    <xf numFmtId="0" fontId="10" fillId="0" borderId="13" xfId="0" applyFont="1" applyBorder="1"/>
    <xf numFmtId="166" fontId="10" fillId="0" borderId="15" xfId="0" applyNumberFormat="1" applyFont="1" applyBorder="1"/>
    <xf numFmtId="166" fontId="10" fillId="0" borderId="16" xfId="0" applyNumberFormat="1" applyFont="1" applyBorder="1"/>
    <xf numFmtId="166" fontId="10" fillId="0" borderId="16" xfId="0" applyNumberFormat="1" applyFont="1" applyBorder="1" applyAlignment="1">
      <alignment shrinkToFit="1"/>
    </xf>
    <xf numFmtId="0" fontId="11" fillId="0" borderId="9" xfId="0" applyFont="1" applyBorder="1"/>
    <xf numFmtId="166" fontId="11" fillId="0" borderId="11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shrinkToFit="1"/>
    </xf>
    <xf numFmtId="0" fontId="3" fillId="0" borderId="0" xfId="0" applyFont="1"/>
    <xf numFmtId="0" fontId="10" fillId="0" borderId="17" xfId="0" applyFont="1" applyBorder="1"/>
    <xf numFmtId="166" fontId="10" fillId="0" borderId="19" xfId="0" applyNumberFormat="1" applyFont="1" applyBorder="1"/>
    <xf numFmtId="166" fontId="10" fillId="0" borderId="20" xfId="0" applyNumberFormat="1" applyFont="1" applyBorder="1"/>
    <xf numFmtId="166" fontId="10" fillId="0" borderId="20" xfId="0" applyNumberFormat="1" applyFont="1" applyBorder="1" applyAlignment="1">
      <alignment shrinkToFit="1"/>
    </xf>
    <xf numFmtId="0" fontId="0" fillId="0" borderId="21" xfId="0" applyBorder="1"/>
    <xf numFmtId="0" fontId="12" fillId="2" borderId="22" xfId="0" applyFont="1" applyFill="1" applyBorder="1" applyAlignment="1">
      <alignment horizontal="left"/>
    </xf>
    <xf numFmtId="164" fontId="12" fillId="2" borderId="23" xfId="0" applyNumberFormat="1" applyFont="1" applyFill="1" applyBorder="1" applyAlignment="1">
      <alignment horizontal="right"/>
    </xf>
    <xf numFmtId="164" fontId="12" fillId="2" borderId="24" xfId="0" applyNumberFormat="1" applyFont="1" applyFill="1" applyBorder="1" applyAlignment="1">
      <alignment horizontal="right"/>
    </xf>
    <xf numFmtId="167" fontId="10" fillId="0" borderId="10" xfId="0" applyNumberFormat="1" applyFont="1" applyBorder="1"/>
    <xf numFmtId="167" fontId="10" fillId="0" borderId="11" xfId="0" applyNumberFormat="1" applyFont="1" applyBorder="1"/>
    <xf numFmtId="167" fontId="10" fillId="0" borderId="12" xfId="0" applyNumberFormat="1" applyFont="1" applyBorder="1"/>
    <xf numFmtId="167" fontId="10" fillId="0" borderId="14" xfId="0" applyNumberFormat="1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1" fillId="0" borderId="10" xfId="0" applyNumberFormat="1" applyFont="1" applyBorder="1" applyAlignment="1">
      <alignment wrapText="1"/>
    </xf>
    <xf numFmtId="167" fontId="11" fillId="0" borderId="11" xfId="0" applyNumberFormat="1" applyFont="1" applyBorder="1" applyAlignment="1">
      <alignment wrapText="1"/>
    </xf>
    <xf numFmtId="167" fontId="11" fillId="0" borderId="12" xfId="0" applyNumberFormat="1" applyFont="1" applyBorder="1" applyAlignment="1">
      <alignment wrapText="1"/>
    </xf>
    <xf numFmtId="167" fontId="10" fillId="0" borderId="18" xfId="0" applyNumberFormat="1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2" fillId="2" borderId="22" xfId="0" applyNumberFormat="1" applyFont="1" applyFill="1" applyBorder="1" applyAlignment="1">
      <alignment horizontal="right"/>
    </xf>
    <xf numFmtId="167" fontId="12" fillId="2" borderId="23" xfId="0" applyNumberFormat="1" applyFont="1" applyFill="1" applyBorder="1" applyAlignment="1">
      <alignment horizontal="right"/>
    </xf>
    <xf numFmtId="167" fontId="12" fillId="2" borderId="24" xfId="0" applyNumberFormat="1" applyFont="1" applyFill="1" applyBorder="1" applyAlignment="1">
      <alignment horizontal="right"/>
    </xf>
    <xf numFmtId="167" fontId="12" fillId="2" borderId="25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0"/>
  <sheetViews>
    <sheetView showGridLines="0" tabSelected="1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109</v>
      </c>
      <c r="B6" s="9" t="s">
        <v>1</v>
      </c>
      <c r="C6" s="9" t="s">
        <v>109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11240000</v>
      </c>
      <c r="C8" s="36">
        <f t="shared" si="0"/>
        <v>0</v>
      </c>
      <c r="D8" s="36">
        <f t="shared" si="0"/>
        <v>0</v>
      </c>
      <c r="E8" s="36">
        <f t="shared" si="0"/>
        <v>11240000</v>
      </c>
      <c r="F8" s="37">
        <f t="shared" si="0"/>
        <v>11240000</v>
      </c>
      <c r="G8" s="38">
        <f t="shared" si="0"/>
        <v>11240000</v>
      </c>
      <c r="H8" s="37">
        <f t="shared" si="0"/>
        <v>609000</v>
      </c>
      <c r="I8" s="38">
        <f t="shared" si="0"/>
        <v>729319</v>
      </c>
      <c r="J8" s="37">
        <f t="shared" si="0"/>
        <v>3464000</v>
      </c>
      <c r="K8" s="38">
        <f t="shared" si="0"/>
        <v>3257135</v>
      </c>
      <c r="L8" s="37">
        <f t="shared" si="0"/>
        <v>3331000</v>
      </c>
      <c r="M8" s="38">
        <f t="shared" si="0"/>
        <v>3809038</v>
      </c>
      <c r="N8" s="37">
        <f t="shared" si="0"/>
        <v>0</v>
      </c>
      <c r="O8" s="38">
        <f t="shared" si="0"/>
        <v>0</v>
      </c>
      <c r="P8" s="37">
        <f t="shared" si="0"/>
        <v>7404000</v>
      </c>
      <c r="Q8" s="38">
        <f t="shared" si="0"/>
        <v>7795492</v>
      </c>
      <c r="R8" s="16">
        <f>IF(($J8       =0),0,((($L8       -$J8       )/$J8       )*100))</f>
        <v>-3.8394919168591226</v>
      </c>
      <c r="S8" s="17">
        <f>IF(($K8       =0),0,((($M8       -$K8       )/$K8       )*100))</f>
        <v>16.94443122560164</v>
      </c>
      <c r="T8" s="16">
        <f>IF(($E8       =0),0,(($P8       /$E8       )*100))</f>
        <v>65.871886120996436</v>
      </c>
      <c r="U8" s="18">
        <f>IF(($E8       =0),0,(($Q8       /$E8       )*100))</f>
        <v>69.354911032028468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2856000</v>
      </c>
      <c r="C9" s="39">
        <f t="shared" si="2"/>
        <v>0</v>
      </c>
      <c r="D9" s="39">
        <f t="shared" si="2"/>
        <v>0</v>
      </c>
      <c r="E9" s="39">
        <f t="shared" si="2"/>
        <v>2856000</v>
      </c>
      <c r="F9" s="40">
        <f t="shared" si="2"/>
        <v>2856000</v>
      </c>
      <c r="G9" s="41">
        <f t="shared" si="2"/>
        <v>2856000</v>
      </c>
      <c r="H9" s="40">
        <f t="shared" si="2"/>
        <v>329000</v>
      </c>
      <c r="I9" s="41">
        <f t="shared" si="2"/>
        <v>329073</v>
      </c>
      <c r="J9" s="40">
        <f t="shared" si="2"/>
        <v>1041000</v>
      </c>
      <c r="K9" s="41">
        <f t="shared" si="2"/>
        <v>1040656</v>
      </c>
      <c r="L9" s="40">
        <f t="shared" si="2"/>
        <v>539000</v>
      </c>
      <c r="M9" s="41">
        <f t="shared" si="2"/>
        <v>538389</v>
      </c>
      <c r="N9" s="40">
        <f t="shared" si="2"/>
        <v>0</v>
      </c>
      <c r="O9" s="41">
        <f t="shared" si="2"/>
        <v>0</v>
      </c>
      <c r="P9" s="40">
        <f t="shared" si="2"/>
        <v>1909000</v>
      </c>
      <c r="Q9" s="41">
        <f t="shared" si="2"/>
        <v>1908118</v>
      </c>
      <c r="R9" s="20">
        <f>IF(($J9       =0),0,((($L9       -$J9       )/$J9       )*100))</f>
        <v>-48.222862632084535</v>
      </c>
      <c r="S9" s="21">
        <f>IF(($K9       =0),0,((($M9       -$K9       )/$K9       )*100))</f>
        <v>-48.264460109776905</v>
      </c>
      <c r="T9" s="20">
        <f>IF(($E9       =0),0,(($P9       /$E9       )*100))</f>
        <v>66.841736694677863</v>
      </c>
      <c r="U9" s="22">
        <f>IF(($E9       =0),0,(($Q9       /$E9       )*100))</f>
        <v>66.810854341736686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2856000</v>
      </c>
      <c r="C16" s="42"/>
      <c r="D16" s="42"/>
      <c r="E16" s="42">
        <f t="shared" si="4"/>
        <v>2856000</v>
      </c>
      <c r="F16" s="43">
        <v>2856000</v>
      </c>
      <c r="G16" s="44">
        <v>2856000</v>
      </c>
      <c r="H16" s="43">
        <v>329000</v>
      </c>
      <c r="I16" s="44">
        <v>329073</v>
      </c>
      <c r="J16" s="43">
        <v>1041000</v>
      </c>
      <c r="K16" s="44">
        <v>1040656</v>
      </c>
      <c r="L16" s="43">
        <v>539000</v>
      </c>
      <c r="M16" s="44">
        <v>538389</v>
      </c>
      <c r="N16" s="43"/>
      <c r="O16" s="44"/>
      <c r="P16" s="43">
        <f t="shared" si="5"/>
        <v>1909000</v>
      </c>
      <c r="Q16" s="44">
        <f t="shared" si="6"/>
        <v>1908118</v>
      </c>
      <c r="R16" s="24">
        <f t="shared" si="7"/>
        <v>-48.222862632084535</v>
      </c>
      <c r="S16" s="25">
        <f t="shared" si="8"/>
        <v>-48.264460109776905</v>
      </c>
      <c r="T16" s="24">
        <f t="shared" si="9"/>
        <v>66.841736694677863</v>
      </c>
      <c r="U16" s="26">
        <f t="shared" si="10"/>
        <v>66.810854341736686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8384000</v>
      </c>
      <c r="C28" s="39">
        <f t="shared" si="11"/>
        <v>0</v>
      </c>
      <c r="D28" s="39">
        <f t="shared" si="11"/>
        <v>0</v>
      </c>
      <c r="E28" s="39">
        <f t="shared" si="11"/>
        <v>8384000</v>
      </c>
      <c r="F28" s="40">
        <f t="shared" si="11"/>
        <v>8384000</v>
      </c>
      <c r="G28" s="41">
        <f t="shared" si="11"/>
        <v>8384000</v>
      </c>
      <c r="H28" s="40">
        <f t="shared" si="11"/>
        <v>280000</v>
      </c>
      <c r="I28" s="41">
        <f t="shared" si="11"/>
        <v>400246</v>
      </c>
      <c r="J28" s="40">
        <f t="shared" si="11"/>
        <v>2423000</v>
      </c>
      <c r="K28" s="41">
        <f t="shared" si="11"/>
        <v>2216479</v>
      </c>
      <c r="L28" s="40">
        <f t="shared" si="11"/>
        <v>2792000</v>
      </c>
      <c r="M28" s="41">
        <f t="shared" si="11"/>
        <v>3270649</v>
      </c>
      <c r="N28" s="40">
        <f t="shared" si="11"/>
        <v>0</v>
      </c>
      <c r="O28" s="41">
        <f t="shared" si="11"/>
        <v>0</v>
      </c>
      <c r="P28" s="40">
        <f t="shared" si="11"/>
        <v>5495000</v>
      </c>
      <c r="Q28" s="41">
        <f t="shared" si="11"/>
        <v>5887374</v>
      </c>
      <c r="R28" s="20">
        <f t="shared" si="7"/>
        <v>15.229054890631449</v>
      </c>
      <c r="S28" s="21">
        <f t="shared" si="8"/>
        <v>47.560567909734317</v>
      </c>
      <c r="T28" s="20">
        <f t="shared" si="9"/>
        <v>65.541507633587784</v>
      </c>
      <c r="U28" s="22">
        <f t="shared" si="10"/>
        <v>70.221541030534354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1500000</v>
      </c>
      <c r="C31" s="42"/>
      <c r="D31" s="42"/>
      <c r="E31" s="42">
        <f t="shared" si="4"/>
        <v>1500000</v>
      </c>
      <c r="F31" s="43">
        <v>1500000</v>
      </c>
      <c r="G31" s="44">
        <v>1500000</v>
      </c>
      <c r="H31" s="43">
        <v>169000</v>
      </c>
      <c r="I31" s="44">
        <v>169946</v>
      </c>
      <c r="J31" s="43">
        <v>366000</v>
      </c>
      <c r="K31" s="44">
        <v>366622</v>
      </c>
      <c r="L31" s="43">
        <v>204000</v>
      </c>
      <c r="M31" s="44">
        <v>204238</v>
      </c>
      <c r="N31" s="43"/>
      <c r="O31" s="44"/>
      <c r="P31" s="43">
        <f t="shared" si="5"/>
        <v>739000</v>
      </c>
      <c r="Q31" s="44">
        <f t="shared" si="6"/>
        <v>740806</v>
      </c>
      <c r="R31" s="24">
        <f t="shared" si="7"/>
        <v>-44.26229508196721</v>
      </c>
      <c r="S31" s="25">
        <f t="shared" si="8"/>
        <v>-44.291941018269497</v>
      </c>
      <c r="T31" s="24">
        <f t="shared" si="9"/>
        <v>49.266666666666666</v>
      </c>
      <c r="U31" s="26">
        <f t="shared" si="10"/>
        <v>49.387066666666669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1884000</v>
      </c>
      <c r="C33" s="42"/>
      <c r="D33" s="42"/>
      <c r="E33" s="42">
        <f t="shared" si="4"/>
        <v>1884000</v>
      </c>
      <c r="F33" s="43">
        <v>1884000</v>
      </c>
      <c r="G33" s="44">
        <v>1884000</v>
      </c>
      <c r="H33" s="43">
        <v>111000</v>
      </c>
      <c r="I33" s="44">
        <v>230300</v>
      </c>
      <c r="J33" s="43">
        <v>474000</v>
      </c>
      <c r="K33" s="44">
        <v>472987</v>
      </c>
      <c r="L33" s="43">
        <v>276000</v>
      </c>
      <c r="M33" s="44">
        <v>545544</v>
      </c>
      <c r="N33" s="43"/>
      <c r="O33" s="44"/>
      <c r="P33" s="43">
        <f t="shared" si="5"/>
        <v>861000</v>
      </c>
      <c r="Q33" s="44">
        <f t="shared" si="6"/>
        <v>1248831</v>
      </c>
      <c r="R33" s="24">
        <f t="shared" si="7"/>
        <v>-41.77215189873418</v>
      </c>
      <c r="S33" s="25">
        <f t="shared" si="8"/>
        <v>15.340167911591651</v>
      </c>
      <c r="T33" s="24">
        <f t="shared" si="9"/>
        <v>45.70063694267516</v>
      </c>
      <c r="U33" s="26">
        <f t="shared" si="10"/>
        <v>66.286146496815292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5000000</v>
      </c>
      <c r="C36" s="42"/>
      <c r="D36" s="42"/>
      <c r="E36" s="42">
        <f t="shared" si="4"/>
        <v>5000000</v>
      </c>
      <c r="F36" s="43">
        <v>5000000</v>
      </c>
      <c r="G36" s="44">
        <v>5000000</v>
      </c>
      <c r="H36" s="43"/>
      <c r="I36" s="44"/>
      <c r="J36" s="43">
        <v>1583000</v>
      </c>
      <c r="K36" s="44">
        <v>1376870</v>
      </c>
      <c r="L36" s="43">
        <v>2312000</v>
      </c>
      <c r="M36" s="44">
        <v>2520867</v>
      </c>
      <c r="N36" s="43"/>
      <c r="O36" s="44"/>
      <c r="P36" s="43">
        <f t="shared" si="5"/>
        <v>3895000</v>
      </c>
      <c r="Q36" s="44">
        <f t="shared" si="6"/>
        <v>3897737</v>
      </c>
      <c r="R36" s="24">
        <f t="shared" si="7"/>
        <v>46.051800379027164</v>
      </c>
      <c r="S36" s="25">
        <f t="shared" si="8"/>
        <v>83.086783792224395</v>
      </c>
      <c r="T36" s="24">
        <f t="shared" si="9"/>
        <v>77.900000000000006</v>
      </c>
      <c r="U36" s="26">
        <f t="shared" si="10"/>
        <v>77.954740000000001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11240000</v>
      </c>
      <c r="C61" s="39">
        <f t="shared" si="26"/>
        <v>0</v>
      </c>
      <c r="D61" s="39">
        <f t="shared" si="26"/>
        <v>0</v>
      </c>
      <c r="E61" s="39">
        <f t="shared" si="26"/>
        <v>11240000</v>
      </c>
      <c r="F61" s="40">
        <f t="shared" si="26"/>
        <v>11240000</v>
      </c>
      <c r="G61" s="41">
        <f t="shared" si="26"/>
        <v>11240000</v>
      </c>
      <c r="H61" s="40">
        <f t="shared" si="26"/>
        <v>609000</v>
      </c>
      <c r="I61" s="41">
        <f t="shared" si="26"/>
        <v>729319</v>
      </c>
      <c r="J61" s="40">
        <f t="shared" si="26"/>
        <v>3464000</v>
      </c>
      <c r="K61" s="41">
        <f t="shared" si="26"/>
        <v>3257135</v>
      </c>
      <c r="L61" s="40">
        <f t="shared" si="26"/>
        <v>3331000</v>
      </c>
      <c r="M61" s="41">
        <f t="shared" si="26"/>
        <v>3809038</v>
      </c>
      <c r="N61" s="40">
        <f t="shared" si="26"/>
        <v>0</v>
      </c>
      <c r="O61" s="41">
        <f t="shared" si="26"/>
        <v>0</v>
      </c>
      <c r="P61" s="40">
        <f t="shared" si="26"/>
        <v>7404000</v>
      </c>
      <c r="Q61" s="41">
        <f t="shared" si="26"/>
        <v>7795492</v>
      </c>
      <c r="R61" s="20">
        <f t="shared" si="16"/>
        <v>-3.8394919168591226</v>
      </c>
      <c r="S61" s="21">
        <f t="shared" si="17"/>
        <v>16.94443122560164</v>
      </c>
      <c r="T61" s="20">
        <f t="shared" si="18"/>
        <v>65.871886120996436</v>
      </c>
      <c r="U61" s="22">
        <f t="shared" si="19"/>
        <v>69.354911032028468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11240000</v>
      </c>
      <c r="C65" s="48">
        <f t="shared" si="30"/>
        <v>0</v>
      </c>
      <c r="D65" s="48">
        <f t="shared" si="30"/>
        <v>0</v>
      </c>
      <c r="E65" s="48">
        <f t="shared" si="30"/>
        <v>11240000</v>
      </c>
      <c r="F65" s="49">
        <f t="shared" si="30"/>
        <v>11240000</v>
      </c>
      <c r="G65" s="50">
        <f t="shared" si="30"/>
        <v>11240000</v>
      </c>
      <c r="H65" s="49">
        <f t="shared" si="30"/>
        <v>609000</v>
      </c>
      <c r="I65" s="50">
        <f t="shared" si="30"/>
        <v>729319</v>
      </c>
      <c r="J65" s="49">
        <f t="shared" si="30"/>
        <v>3464000</v>
      </c>
      <c r="K65" s="50">
        <f t="shared" si="30"/>
        <v>3257135</v>
      </c>
      <c r="L65" s="49">
        <f t="shared" si="30"/>
        <v>3331000</v>
      </c>
      <c r="M65" s="51">
        <f t="shared" si="30"/>
        <v>3809038</v>
      </c>
      <c r="N65" s="49">
        <f t="shared" si="30"/>
        <v>0</v>
      </c>
      <c r="O65" s="50">
        <f t="shared" si="30"/>
        <v>0</v>
      </c>
      <c r="P65" s="49">
        <f t="shared" si="30"/>
        <v>7404000</v>
      </c>
      <c r="Q65" s="50">
        <f t="shared" si="30"/>
        <v>7795492</v>
      </c>
      <c r="R65" s="34">
        <f t="shared" si="16"/>
        <v>-3.8394919168591226</v>
      </c>
      <c r="S65" s="35">
        <f t="shared" si="17"/>
        <v>16.94443122560164</v>
      </c>
      <c r="T65" s="34">
        <f t="shared" si="18"/>
        <v>65.871886120996436</v>
      </c>
      <c r="U65" s="35">
        <f t="shared" si="19"/>
        <v>69.354911032028468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101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102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103</v>
      </c>
    </row>
    <row r="74" spans="1:23" x14ac:dyDescent="0.25">
      <c r="A74" t="s">
        <v>104</v>
      </c>
    </row>
    <row r="75" spans="1:23" x14ac:dyDescent="0.25">
      <c r="A75" t="s">
        <v>105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106</v>
      </c>
      <c r="G78" s="5" t="s">
        <v>107</v>
      </c>
      <c r="W78" s="5"/>
    </row>
    <row r="80" spans="1:23" x14ac:dyDescent="0.25">
      <c r="A80" t="s">
        <v>108</v>
      </c>
      <c r="G80" t="s">
        <v>108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109</v>
      </c>
      <c r="B6" s="9" t="s">
        <v>1</v>
      </c>
      <c r="C6" s="9" t="s">
        <v>109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1907605000</v>
      </c>
      <c r="C8" s="36">
        <f t="shared" si="0"/>
        <v>0</v>
      </c>
      <c r="D8" s="36">
        <f t="shared" si="0"/>
        <v>0</v>
      </c>
      <c r="E8" s="36">
        <f t="shared" si="0"/>
        <v>1907605000</v>
      </c>
      <c r="F8" s="37">
        <f t="shared" si="0"/>
        <v>1764797000</v>
      </c>
      <c r="G8" s="38">
        <f t="shared" si="0"/>
        <v>1764797000</v>
      </c>
      <c r="H8" s="37">
        <f t="shared" si="0"/>
        <v>182696000</v>
      </c>
      <c r="I8" s="38">
        <f t="shared" si="0"/>
        <v>160969964</v>
      </c>
      <c r="J8" s="37">
        <f t="shared" si="0"/>
        <v>689410000</v>
      </c>
      <c r="K8" s="38">
        <f t="shared" si="0"/>
        <v>276843889</v>
      </c>
      <c r="L8" s="37">
        <f t="shared" si="0"/>
        <v>167960000</v>
      </c>
      <c r="M8" s="38">
        <f t="shared" si="0"/>
        <v>316464729</v>
      </c>
      <c r="N8" s="37">
        <f t="shared" si="0"/>
        <v>0</v>
      </c>
      <c r="O8" s="38">
        <f t="shared" si="0"/>
        <v>0</v>
      </c>
      <c r="P8" s="37">
        <f t="shared" si="0"/>
        <v>1040066000</v>
      </c>
      <c r="Q8" s="38">
        <f t="shared" si="0"/>
        <v>754278582</v>
      </c>
      <c r="R8" s="16">
        <f>IF(($J8       =0),0,((($L8       -$J8       )/$J8       )*100))</f>
        <v>-75.637139002915532</v>
      </c>
      <c r="S8" s="17">
        <f>IF(($K8       =0),0,((($M8       -$K8       )/$K8       )*100))</f>
        <v>14.311618054173483</v>
      </c>
      <c r="T8" s="16">
        <f>IF(($E8       =0),0,(($P8       /$E8       )*100))</f>
        <v>54.5220839744077</v>
      </c>
      <c r="U8" s="18">
        <f>IF(($E8       =0),0,(($Q8       /$E8       )*100))</f>
        <v>39.54060625758477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1886005000</v>
      </c>
      <c r="C9" s="39">
        <f t="shared" si="2"/>
        <v>0</v>
      </c>
      <c r="D9" s="39">
        <f t="shared" si="2"/>
        <v>0</v>
      </c>
      <c r="E9" s="39">
        <f t="shared" si="2"/>
        <v>1886005000</v>
      </c>
      <c r="F9" s="40">
        <f t="shared" si="2"/>
        <v>1745797000</v>
      </c>
      <c r="G9" s="41">
        <f t="shared" si="2"/>
        <v>1745797000</v>
      </c>
      <c r="H9" s="40">
        <f t="shared" si="2"/>
        <v>179558000</v>
      </c>
      <c r="I9" s="41">
        <f t="shared" si="2"/>
        <v>157739196</v>
      </c>
      <c r="J9" s="40">
        <f t="shared" si="2"/>
        <v>682977000</v>
      </c>
      <c r="K9" s="41">
        <f t="shared" si="2"/>
        <v>275131455</v>
      </c>
      <c r="L9" s="40">
        <f t="shared" si="2"/>
        <v>165222000</v>
      </c>
      <c r="M9" s="41">
        <f t="shared" si="2"/>
        <v>313880816</v>
      </c>
      <c r="N9" s="40">
        <f t="shared" si="2"/>
        <v>0</v>
      </c>
      <c r="O9" s="41">
        <f t="shared" si="2"/>
        <v>0</v>
      </c>
      <c r="P9" s="40">
        <f t="shared" si="2"/>
        <v>1027757000</v>
      </c>
      <c r="Q9" s="41">
        <f t="shared" si="2"/>
        <v>746751467</v>
      </c>
      <c r="R9" s="20">
        <f>IF(($J9       =0),0,((($L9       -$J9       )/$J9       )*100))</f>
        <v>-75.808555778598702</v>
      </c>
      <c r="S9" s="21">
        <f>IF(($K9       =0),0,((($M9       -$K9       )/$K9       )*100))</f>
        <v>14.083944345803717</v>
      </c>
      <c r="T9" s="20">
        <f>IF(($E9       =0),0,(($P9       /$E9       )*100))</f>
        <v>54.493864014146311</v>
      </c>
      <c r="U9" s="22">
        <f>IF(($E9       =0),0,(($Q9       /$E9       )*100))</f>
        <v>39.59435245399667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>
        <v>972942000</v>
      </c>
      <c r="C12" s="42"/>
      <c r="D12" s="42"/>
      <c r="E12" s="42">
        <f t="shared" si="4"/>
        <v>972942000</v>
      </c>
      <c r="F12" s="43">
        <v>972942000</v>
      </c>
      <c r="G12" s="44">
        <v>972942000</v>
      </c>
      <c r="H12" s="43">
        <v>59196000</v>
      </c>
      <c r="I12" s="44">
        <v>59196</v>
      </c>
      <c r="J12" s="43">
        <v>471337000</v>
      </c>
      <c r="K12" s="44">
        <v>23893711</v>
      </c>
      <c r="L12" s="43">
        <v>90634000</v>
      </c>
      <c r="M12" s="44">
        <v>104074790</v>
      </c>
      <c r="N12" s="43"/>
      <c r="O12" s="44"/>
      <c r="P12" s="43">
        <f t="shared" si="5"/>
        <v>621167000</v>
      </c>
      <c r="Q12" s="44">
        <f t="shared" si="6"/>
        <v>128027697</v>
      </c>
      <c r="R12" s="24">
        <f t="shared" si="7"/>
        <v>-80.770870947962919</v>
      </c>
      <c r="S12" s="25">
        <f t="shared" si="8"/>
        <v>335.57398848592419</v>
      </c>
      <c r="T12" s="24">
        <f t="shared" si="9"/>
        <v>63.844196262469907</v>
      </c>
      <c r="U12" s="26">
        <f t="shared" si="10"/>
        <v>13.158821080804406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>
        <v>772855000</v>
      </c>
      <c r="C26" s="42"/>
      <c r="D26" s="42"/>
      <c r="E26" s="42">
        <f t="shared" si="4"/>
        <v>772855000</v>
      </c>
      <c r="F26" s="43">
        <v>772855000</v>
      </c>
      <c r="G26" s="44">
        <v>772855000</v>
      </c>
      <c r="H26" s="43">
        <v>120362000</v>
      </c>
      <c r="I26" s="44">
        <v>157680000</v>
      </c>
      <c r="J26" s="43">
        <v>211640000</v>
      </c>
      <c r="K26" s="44">
        <v>251237744</v>
      </c>
      <c r="L26" s="43">
        <v>74588000</v>
      </c>
      <c r="M26" s="44">
        <v>209806026</v>
      </c>
      <c r="N26" s="43"/>
      <c r="O26" s="44"/>
      <c r="P26" s="43">
        <f t="shared" si="5"/>
        <v>406590000</v>
      </c>
      <c r="Q26" s="44">
        <f t="shared" si="6"/>
        <v>618723770</v>
      </c>
      <c r="R26" s="24">
        <f t="shared" si="7"/>
        <v>-64.757134757134764</v>
      </c>
      <c r="S26" s="25">
        <f t="shared" si="8"/>
        <v>-16.491040454494769</v>
      </c>
      <c r="T26" s="24">
        <f t="shared" si="9"/>
        <v>52.60883348105402</v>
      </c>
      <c r="U26" s="26">
        <f t="shared" si="10"/>
        <v>80.056902006197788</v>
      </c>
      <c r="V26" s="43"/>
      <c r="W26" s="44"/>
    </row>
    <row r="27" spans="1:23" ht="13" x14ac:dyDescent="0.3">
      <c r="A27" s="23" t="s">
        <v>53</v>
      </c>
      <c r="B27" s="42">
        <v>140208000</v>
      </c>
      <c r="C27" s="42"/>
      <c r="D27" s="42"/>
      <c r="E27" s="42">
        <f t="shared" si="4"/>
        <v>140208000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21600000</v>
      </c>
      <c r="C28" s="39">
        <f t="shared" si="11"/>
        <v>0</v>
      </c>
      <c r="D28" s="39">
        <f t="shared" si="11"/>
        <v>0</v>
      </c>
      <c r="E28" s="39">
        <f t="shared" si="11"/>
        <v>21600000</v>
      </c>
      <c r="F28" s="40">
        <f t="shared" si="11"/>
        <v>19000000</v>
      </c>
      <c r="G28" s="41">
        <f t="shared" si="11"/>
        <v>19000000</v>
      </c>
      <c r="H28" s="40">
        <f t="shared" si="11"/>
        <v>3138000</v>
      </c>
      <c r="I28" s="41">
        <f t="shared" si="11"/>
        <v>3230768</v>
      </c>
      <c r="J28" s="40">
        <f t="shared" si="11"/>
        <v>6433000</v>
      </c>
      <c r="K28" s="41">
        <f t="shared" si="11"/>
        <v>1712434</v>
      </c>
      <c r="L28" s="40">
        <f t="shared" si="11"/>
        <v>2738000</v>
      </c>
      <c r="M28" s="41">
        <f t="shared" si="11"/>
        <v>2583913</v>
      </c>
      <c r="N28" s="40">
        <f t="shared" si="11"/>
        <v>0</v>
      </c>
      <c r="O28" s="41">
        <f t="shared" si="11"/>
        <v>0</v>
      </c>
      <c r="P28" s="40">
        <f t="shared" si="11"/>
        <v>12309000</v>
      </c>
      <c r="Q28" s="41">
        <f t="shared" si="11"/>
        <v>7527115</v>
      </c>
      <c r="R28" s="20">
        <f t="shared" si="7"/>
        <v>-57.43820923363905</v>
      </c>
      <c r="S28" s="21">
        <f t="shared" si="8"/>
        <v>50.891246027584124</v>
      </c>
      <c r="T28" s="20">
        <f t="shared" si="9"/>
        <v>56.986111111111114</v>
      </c>
      <c r="U28" s="22">
        <f t="shared" si="10"/>
        <v>34.847754629629627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166000</v>
      </c>
      <c r="I31" s="44">
        <v>250011</v>
      </c>
      <c r="J31" s="43">
        <v>249000</v>
      </c>
      <c r="K31" s="44">
        <v>250011</v>
      </c>
      <c r="L31" s="43">
        <v>249000</v>
      </c>
      <c r="M31" s="44">
        <v>250011</v>
      </c>
      <c r="N31" s="43"/>
      <c r="O31" s="44"/>
      <c r="P31" s="43">
        <f t="shared" si="5"/>
        <v>664000</v>
      </c>
      <c r="Q31" s="44">
        <f t="shared" si="6"/>
        <v>750033</v>
      </c>
      <c r="R31" s="24">
        <f t="shared" si="7"/>
        <v>0</v>
      </c>
      <c r="S31" s="25">
        <f t="shared" si="8"/>
        <v>0</v>
      </c>
      <c r="T31" s="24">
        <f t="shared" si="9"/>
        <v>66.400000000000006</v>
      </c>
      <c r="U31" s="26">
        <f t="shared" si="10"/>
        <v>75.003299999999996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4000000</v>
      </c>
      <c r="C33" s="42"/>
      <c r="D33" s="42"/>
      <c r="E33" s="42">
        <f t="shared" si="4"/>
        <v>4000000</v>
      </c>
      <c r="F33" s="43">
        <v>4000000</v>
      </c>
      <c r="G33" s="44">
        <v>4000000</v>
      </c>
      <c r="H33" s="43">
        <v>371000</v>
      </c>
      <c r="I33" s="44">
        <v>378000</v>
      </c>
      <c r="J33" s="43">
        <v>1134000</v>
      </c>
      <c r="K33" s="44">
        <v>756000</v>
      </c>
      <c r="L33" s="43">
        <v>1260000</v>
      </c>
      <c r="M33" s="44">
        <v>1253000</v>
      </c>
      <c r="N33" s="43"/>
      <c r="O33" s="44"/>
      <c r="P33" s="43">
        <f t="shared" si="5"/>
        <v>2765000</v>
      </c>
      <c r="Q33" s="44">
        <f t="shared" si="6"/>
        <v>2387000</v>
      </c>
      <c r="R33" s="24">
        <f t="shared" si="7"/>
        <v>11.111111111111111</v>
      </c>
      <c r="S33" s="25">
        <f t="shared" si="8"/>
        <v>65.740740740740748</v>
      </c>
      <c r="T33" s="24">
        <f t="shared" si="9"/>
        <v>69.125</v>
      </c>
      <c r="U33" s="26">
        <f t="shared" si="10"/>
        <v>59.674999999999997</v>
      </c>
      <c r="V33" s="43"/>
      <c r="W33" s="44"/>
    </row>
    <row r="34" spans="1:23" ht="13" x14ac:dyDescent="0.3">
      <c r="A34" s="23" t="s">
        <v>60</v>
      </c>
      <c r="B34" s="42">
        <v>9600000</v>
      </c>
      <c r="C34" s="42"/>
      <c r="D34" s="42"/>
      <c r="E34" s="42">
        <f t="shared" si="4"/>
        <v>9600000</v>
      </c>
      <c r="F34" s="43">
        <v>7000000</v>
      </c>
      <c r="G34" s="44">
        <v>7000000</v>
      </c>
      <c r="H34" s="43">
        <v>2601000</v>
      </c>
      <c r="I34" s="44">
        <v>2602757</v>
      </c>
      <c r="J34" s="43">
        <v>705000</v>
      </c>
      <c r="K34" s="44">
        <v>706423</v>
      </c>
      <c r="L34" s="43">
        <v>1079000</v>
      </c>
      <c r="M34" s="44">
        <v>1080902</v>
      </c>
      <c r="N34" s="43"/>
      <c r="O34" s="44"/>
      <c r="P34" s="43">
        <f t="shared" si="5"/>
        <v>4385000</v>
      </c>
      <c r="Q34" s="44">
        <f t="shared" si="6"/>
        <v>4390082</v>
      </c>
      <c r="R34" s="24">
        <f t="shared" si="7"/>
        <v>53.049645390070921</v>
      </c>
      <c r="S34" s="25">
        <f t="shared" si="8"/>
        <v>53.010589972297048</v>
      </c>
      <c r="T34" s="24">
        <f t="shared" si="9"/>
        <v>45.677083333333336</v>
      </c>
      <c r="U34" s="26">
        <f t="shared" si="10"/>
        <v>45.730020833333334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7000000</v>
      </c>
      <c r="C36" s="42"/>
      <c r="D36" s="42"/>
      <c r="E36" s="42">
        <f t="shared" si="4"/>
        <v>7000000</v>
      </c>
      <c r="F36" s="43">
        <v>7000000</v>
      </c>
      <c r="G36" s="44">
        <v>7000000</v>
      </c>
      <c r="H36" s="43"/>
      <c r="I36" s="44"/>
      <c r="J36" s="43">
        <v>4345000</v>
      </c>
      <c r="K36" s="44"/>
      <c r="L36" s="43">
        <v>150000</v>
      </c>
      <c r="M36" s="44"/>
      <c r="N36" s="43"/>
      <c r="O36" s="44"/>
      <c r="P36" s="43">
        <f t="shared" si="5"/>
        <v>4495000</v>
      </c>
      <c r="Q36" s="44">
        <f t="shared" si="6"/>
        <v>0</v>
      </c>
      <c r="R36" s="24">
        <f t="shared" si="7"/>
        <v>-96.547756041426922</v>
      </c>
      <c r="S36" s="25">
        <f t="shared" si="8"/>
        <v>0</v>
      </c>
      <c r="T36" s="24">
        <f t="shared" si="9"/>
        <v>64.214285714285708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23296000</v>
      </c>
      <c r="C43" s="45">
        <f t="shared" si="20"/>
        <v>0</v>
      </c>
      <c r="D43" s="45">
        <f t="shared" si="20"/>
        <v>0</v>
      </c>
      <c r="E43" s="45">
        <f t="shared" si="20"/>
        <v>23296000</v>
      </c>
      <c r="F43" s="46">
        <f t="shared" si="20"/>
        <v>21544000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23296000</v>
      </c>
      <c r="C44" s="39">
        <f t="shared" si="22"/>
        <v>0</v>
      </c>
      <c r="D44" s="39">
        <f t="shared" si="22"/>
        <v>0</v>
      </c>
      <c r="E44" s="39">
        <f t="shared" si="22"/>
        <v>23296000</v>
      </c>
      <c r="F44" s="40">
        <f t="shared" si="22"/>
        <v>21544000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19296000</v>
      </c>
      <c r="C46" s="42"/>
      <c r="D46" s="42"/>
      <c r="E46" s="42">
        <f t="shared" si="13"/>
        <v>19296000</v>
      </c>
      <c r="F46" s="43">
        <v>17544000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4000000</v>
      </c>
      <c r="C47" s="42"/>
      <c r="D47" s="42"/>
      <c r="E47" s="42">
        <f t="shared" si="13"/>
        <v>4000000</v>
      </c>
      <c r="F47" s="43">
        <v>4000000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1930901000</v>
      </c>
      <c r="C61" s="39">
        <f t="shared" si="26"/>
        <v>0</v>
      </c>
      <c r="D61" s="39">
        <f t="shared" si="26"/>
        <v>0</v>
      </c>
      <c r="E61" s="39">
        <f t="shared" si="26"/>
        <v>1930901000</v>
      </c>
      <c r="F61" s="40">
        <f t="shared" si="26"/>
        <v>1786341000</v>
      </c>
      <c r="G61" s="41">
        <f t="shared" si="26"/>
        <v>1764797000</v>
      </c>
      <c r="H61" s="40">
        <f t="shared" si="26"/>
        <v>182696000</v>
      </c>
      <c r="I61" s="41">
        <f t="shared" si="26"/>
        <v>160969964</v>
      </c>
      <c r="J61" s="40">
        <f t="shared" si="26"/>
        <v>689410000</v>
      </c>
      <c r="K61" s="41">
        <f t="shared" si="26"/>
        <v>276843889</v>
      </c>
      <c r="L61" s="40">
        <f t="shared" si="26"/>
        <v>167960000</v>
      </c>
      <c r="M61" s="41">
        <f t="shared" si="26"/>
        <v>316464729</v>
      </c>
      <c r="N61" s="40">
        <f t="shared" si="26"/>
        <v>0</v>
      </c>
      <c r="O61" s="41">
        <f t="shared" si="26"/>
        <v>0</v>
      </c>
      <c r="P61" s="40">
        <f t="shared" si="26"/>
        <v>1040066000</v>
      </c>
      <c r="Q61" s="41">
        <f t="shared" si="26"/>
        <v>754278582</v>
      </c>
      <c r="R61" s="20">
        <f t="shared" si="16"/>
        <v>-75.637139002915532</v>
      </c>
      <c r="S61" s="21">
        <f t="shared" si="17"/>
        <v>14.311618054173483</v>
      </c>
      <c r="T61" s="20">
        <f t="shared" si="18"/>
        <v>53.864284082922943</v>
      </c>
      <c r="U61" s="22">
        <f t="shared" si="19"/>
        <v>39.063555407553267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2320638000</v>
      </c>
      <c r="C62" s="39">
        <f t="shared" si="28"/>
        <v>0</v>
      </c>
      <c r="D62" s="39">
        <f t="shared" si="28"/>
        <v>0</v>
      </c>
      <c r="E62" s="39">
        <f t="shared" si="28"/>
        <v>2320638000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190213001</v>
      </c>
      <c r="J62" s="40">
        <f t="shared" si="28"/>
        <v>0</v>
      </c>
      <c r="K62" s="41">
        <f t="shared" si="28"/>
        <v>447048000</v>
      </c>
      <c r="L62" s="40">
        <f t="shared" si="28"/>
        <v>0</v>
      </c>
      <c r="M62" s="41">
        <f t="shared" si="28"/>
        <v>394085000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1031346001</v>
      </c>
      <c r="R62" s="20">
        <f t="shared" si="16"/>
        <v>0</v>
      </c>
      <c r="S62" s="21">
        <f t="shared" si="17"/>
        <v>-11.847273670836241</v>
      </c>
      <c r="T62" s="20">
        <f t="shared" si="18"/>
        <v>0</v>
      </c>
      <c r="U62" s="22">
        <f t="shared" si="19"/>
        <v>44.442347363095841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>
        <v>2320638000</v>
      </c>
      <c r="C63" s="42"/>
      <c r="D63" s="42"/>
      <c r="E63" s="42">
        <f t="shared" si="13"/>
        <v>2320638000</v>
      </c>
      <c r="F63" s="43"/>
      <c r="G63" s="44"/>
      <c r="H63" s="43"/>
      <c r="I63" s="44">
        <v>190213001</v>
      </c>
      <c r="J63" s="43"/>
      <c r="K63" s="44">
        <v>447048000</v>
      </c>
      <c r="L63" s="43"/>
      <c r="M63" s="44">
        <v>394085000</v>
      </c>
      <c r="N63" s="43"/>
      <c r="O63" s="44"/>
      <c r="P63" s="43">
        <f t="shared" si="14"/>
        <v>0</v>
      </c>
      <c r="Q63" s="44">
        <f t="shared" si="15"/>
        <v>1031346001</v>
      </c>
      <c r="R63" s="24">
        <f t="shared" si="16"/>
        <v>0</v>
      </c>
      <c r="S63" s="25">
        <f t="shared" si="17"/>
        <v>-11.847273670836241</v>
      </c>
      <c r="T63" s="24">
        <f t="shared" si="18"/>
        <v>0</v>
      </c>
      <c r="U63" s="26">
        <f t="shared" si="19"/>
        <v>44.442347363095841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4251539000</v>
      </c>
      <c r="C65" s="48">
        <f t="shared" si="30"/>
        <v>0</v>
      </c>
      <c r="D65" s="48">
        <f t="shared" si="30"/>
        <v>0</v>
      </c>
      <c r="E65" s="48">
        <f t="shared" si="30"/>
        <v>4251539000</v>
      </c>
      <c r="F65" s="49">
        <f t="shared" si="30"/>
        <v>1786341000</v>
      </c>
      <c r="G65" s="50">
        <f t="shared" si="30"/>
        <v>1764797000</v>
      </c>
      <c r="H65" s="49">
        <f t="shared" si="30"/>
        <v>182696000</v>
      </c>
      <c r="I65" s="50">
        <f t="shared" si="30"/>
        <v>351182965</v>
      </c>
      <c r="J65" s="49">
        <f t="shared" si="30"/>
        <v>689410000</v>
      </c>
      <c r="K65" s="50">
        <f t="shared" si="30"/>
        <v>723891889</v>
      </c>
      <c r="L65" s="49">
        <f t="shared" si="30"/>
        <v>167960000</v>
      </c>
      <c r="M65" s="51">
        <f t="shared" si="30"/>
        <v>710549729</v>
      </c>
      <c r="N65" s="49">
        <f t="shared" si="30"/>
        <v>0</v>
      </c>
      <c r="O65" s="50">
        <f t="shared" si="30"/>
        <v>0</v>
      </c>
      <c r="P65" s="49">
        <f t="shared" si="30"/>
        <v>1040066000</v>
      </c>
      <c r="Q65" s="50">
        <f t="shared" si="30"/>
        <v>1785624583</v>
      </c>
      <c r="R65" s="34">
        <f t="shared" si="16"/>
        <v>-75.637139002915532</v>
      </c>
      <c r="S65" s="35">
        <f t="shared" si="17"/>
        <v>-1.8431150013893856</v>
      </c>
      <c r="T65" s="34">
        <f t="shared" si="18"/>
        <v>24.463282590139713</v>
      </c>
      <c r="U65" s="35">
        <f t="shared" si="19"/>
        <v>41.99948731506403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101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102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103</v>
      </c>
    </row>
    <row r="74" spans="1:23" x14ac:dyDescent="0.25">
      <c r="A74" t="s">
        <v>104</v>
      </c>
    </row>
    <row r="75" spans="1:23" x14ac:dyDescent="0.25">
      <c r="A75" t="s">
        <v>105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106</v>
      </c>
      <c r="G78" s="5" t="s">
        <v>107</v>
      </c>
      <c r="W78" s="5"/>
    </row>
    <row r="80" spans="1:23" x14ac:dyDescent="0.25">
      <c r="A80" t="s">
        <v>108</v>
      </c>
      <c r="G80" t="s">
        <v>108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109</v>
      </c>
      <c r="B6" s="9" t="s">
        <v>1</v>
      </c>
      <c r="C6" s="9" t="s">
        <v>109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1529367000</v>
      </c>
      <c r="C8" s="36">
        <f t="shared" si="0"/>
        <v>0</v>
      </c>
      <c r="D8" s="36">
        <f t="shared" si="0"/>
        <v>0</v>
      </c>
      <c r="E8" s="36">
        <f t="shared" si="0"/>
        <v>1529367000</v>
      </c>
      <c r="F8" s="37">
        <f t="shared" si="0"/>
        <v>1377499000</v>
      </c>
      <c r="G8" s="38">
        <f t="shared" si="0"/>
        <v>1153499000</v>
      </c>
      <c r="H8" s="37">
        <f t="shared" si="0"/>
        <v>206860000</v>
      </c>
      <c r="I8" s="38">
        <f t="shared" si="0"/>
        <v>282938110</v>
      </c>
      <c r="J8" s="37">
        <f t="shared" si="0"/>
        <v>272435000</v>
      </c>
      <c r="K8" s="38">
        <f t="shared" si="0"/>
        <v>837339228</v>
      </c>
      <c r="L8" s="37">
        <f t="shared" si="0"/>
        <v>402334000</v>
      </c>
      <c r="M8" s="38">
        <f t="shared" si="0"/>
        <v>-314392937</v>
      </c>
      <c r="N8" s="37">
        <f t="shared" si="0"/>
        <v>0</v>
      </c>
      <c r="O8" s="38">
        <f t="shared" si="0"/>
        <v>0</v>
      </c>
      <c r="P8" s="37">
        <f t="shared" si="0"/>
        <v>881629000</v>
      </c>
      <c r="Q8" s="38">
        <f t="shared" si="0"/>
        <v>805884401</v>
      </c>
      <c r="R8" s="16">
        <f>IF(($J8       =0),0,((($L8       -$J8       )/$J8       )*100))</f>
        <v>47.680731183585074</v>
      </c>
      <c r="S8" s="17">
        <f>IF(($K8       =0),0,((($M8       -$K8       )/$K8       )*100))</f>
        <v>-137.54666286815836</v>
      </c>
      <c r="T8" s="16">
        <f>IF(($E8       =0),0,(($P8       /$E8       )*100))</f>
        <v>57.646660350327949</v>
      </c>
      <c r="U8" s="18">
        <f>IF(($E8       =0),0,(($Q8       /$E8       )*100))</f>
        <v>52.693983916221541</v>
      </c>
      <c r="V8" s="37">
        <f t="shared" ref="V8:W8" si="1">+V9+V28</f>
        <v>7089000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1518059000</v>
      </c>
      <c r="C9" s="39">
        <f t="shared" si="2"/>
        <v>0</v>
      </c>
      <c r="D9" s="39">
        <f t="shared" si="2"/>
        <v>0</v>
      </c>
      <c r="E9" s="39">
        <f t="shared" si="2"/>
        <v>1518059000</v>
      </c>
      <c r="F9" s="40">
        <f t="shared" si="2"/>
        <v>1366191000</v>
      </c>
      <c r="G9" s="41">
        <f t="shared" si="2"/>
        <v>1142191000</v>
      </c>
      <c r="H9" s="40">
        <f t="shared" si="2"/>
        <v>203865000</v>
      </c>
      <c r="I9" s="41">
        <f t="shared" si="2"/>
        <v>282475249</v>
      </c>
      <c r="J9" s="40">
        <f t="shared" si="2"/>
        <v>267351000</v>
      </c>
      <c r="K9" s="41">
        <f t="shared" si="2"/>
        <v>836016231</v>
      </c>
      <c r="L9" s="40">
        <f t="shared" si="2"/>
        <v>399342000</v>
      </c>
      <c r="M9" s="41">
        <f t="shared" si="2"/>
        <v>-314857869</v>
      </c>
      <c r="N9" s="40">
        <f t="shared" si="2"/>
        <v>0</v>
      </c>
      <c r="O9" s="41">
        <f t="shared" si="2"/>
        <v>0</v>
      </c>
      <c r="P9" s="40">
        <f t="shared" si="2"/>
        <v>870558000</v>
      </c>
      <c r="Q9" s="41">
        <f t="shared" si="2"/>
        <v>803633611</v>
      </c>
      <c r="R9" s="20">
        <f>IF(($J9       =0),0,((($L9       -$J9       )/$J9       )*100))</f>
        <v>49.369929418629447</v>
      </c>
      <c r="S9" s="21">
        <f>IF(($K9       =0),0,((($M9       -$K9       )/$K9       )*100))</f>
        <v>-137.66169331705237</v>
      </c>
      <c r="T9" s="20">
        <f>IF(($E9       =0),0,(($P9       /$E9       )*100))</f>
        <v>57.346782964298491</v>
      </c>
      <c r="U9" s="22">
        <f>IF(($E9       =0),0,(($Q9       /$E9       )*100))</f>
        <v>52.938233033103458</v>
      </c>
      <c r="V9" s="40">
        <f t="shared" ref="V9:W9" si="3">SUM(V10:V27)</f>
        <v>7089000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>
        <v>696253000</v>
      </c>
      <c r="C12" s="42"/>
      <c r="D12" s="42"/>
      <c r="E12" s="42">
        <f t="shared" si="4"/>
        <v>696253000</v>
      </c>
      <c r="F12" s="43">
        <v>696253000</v>
      </c>
      <c r="G12" s="44">
        <v>472253000</v>
      </c>
      <c r="H12" s="43">
        <v>73973000</v>
      </c>
      <c r="I12" s="44">
        <v>133815710</v>
      </c>
      <c r="J12" s="43">
        <v>84308000</v>
      </c>
      <c r="K12" s="44">
        <v>130925358</v>
      </c>
      <c r="L12" s="43">
        <v>313972000</v>
      </c>
      <c r="M12" s="44">
        <v>140245395</v>
      </c>
      <c r="N12" s="43"/>
      <c r="O12" s="44"/>
      <c r="P12" s="43">
        <f t="shared" si="5"/>
        <v>472253000</v>
      </c>
      <c r="Q12" s="44">
        <f t="shared" si="6"/>
        <v>404986463</v>
      </c>
      <c r="R12" s="24">
        <f t="shared" si="7"/>
        <v>272.41068463253788</v>
      </c>
      <c r="S12" s="25">
        <f t="shared" si="8"/>
        <v>7.1185881347752362</v>
      </c>
      <c r="T12" s="24">
        <f t="shared" si="9"/>
        <v>67.827786738441347</v>
      </c>
      <c r="U12" s="26">
        <f t="shared" si="10"/>
        <v>58.166566320001486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>
        <v>7089000</v>
      </c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>
        <v>669938000</v>
      </c>
      <c r="C26" s="42"/>
      <c r="D26" s="42"/>
      <c r="E26" s="42">
        <f t="shared" si="4"/>
        <v>669938000</v>
      </c>
      <c r="F26" s="43">
        <v>669938000</v>
      </c>
      <c r="G26" s="44">
        <v>669938000</v>
      </c>
      <c r="H26" s="43">
        <v>129892000</v>
      </c>
      <c r="I26" s="44">
        <v>148659539</v>
      </c>
      <c r="J26" s="43">
        <v>183043000</v>
      </c>
      <c r="K26" s="44">
        <v>705090873</v>
      </c>
      <c r="L26" s="43">
        <v>85370000</v>
      </c>
      <c r="M26" s="44">
        <v>-493529380</v>
      </c>
      <c r="N26" s="43"/>
      <c r="O26" s="44"/>
      <c r="P26" s="43">
        <f t="shared" si="5"/>
        <v>398305000</v>
      </c>
      <c r="Q26" s="44">
        <f t="shared" si="6"/>
        <v>360221032</v>
      </c>
      <c r="R26" s="24">
        <f t="shared" si="7"/>
        <v>-53.360685740509062</v>
      </c>
      <c r="S26" s="25">
        <f t="shared" si="8"/>
        <v>-169.99514515060247</v>
      </c>
      <c r="T26" s="24">
        <f t="shared" si="9"/>
        <v>59.454009176968611</v>
      </c>
      <c r="U26" s="26">
        <f t="shared" si="10"/>
        <v>53.769308801710011</v>
      </c>
      <c r="V26" s="43"/>
      <c r="W26" s="44"/>
    </row>
    <row r="27" spans="1:23" ht="13" x14ac:dyDescent="0.3">
      <c r="A27" s="23" t="s">
        <v>53</v>
      </c>
      <c r="B27" s="42">
        <v>151868000</v>
      </c>
      <c r="C27" s="42"/>
      <c r="D27" s="42"/>
      <c r="E27" s="42">
        <f t="shared" si="4"/>
        <v>151868000</v>
      </c>
      <c r="F27" s="43"/>
      <c r="G27" s="44"/>
      <c r="H27" s="43"/>
      <c r="I27" s="44"/>
      <c r="J27" s="43"/>
      <c r="K27" s="44"/>
      <c r="L27" s="43"/>
      <c r="M27" s="44">
        <v>38426116</v>
      </c>
      <c r="N27" s="43"/>
      <c r="O27" s="44"/>
      <c r="P27" s="43">
        <f t="shared" si="5"/>
        <v>0</v>
      </c>
      <c r="Q27" s="44">
        <f t="shared" si="6"/>
        <v>38426116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25.302312534569495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11308000</v>
      </c>
      <c r="C28" s="39">
        <f t="shared" si="11"/>
        <v>0</v>
      </c>
      <c r="D28" s="39">
        <f t="shared" si="11"/>
        <v>0</v>
      </c>
      <c r="E28" s="39">
        <f t="shared" si="11"/>
        <v>11308000</v>
      </c>
      <c r="F28" s="40">
        <f t="shared" si="11"/>
        <v>11308000</v>
      </c>
      <c r="G28" s="41">
        <f t="shared" si="11"/>
        <v>11308000</v>
      </c>
      <c r="H28" s="40">
        <f t="shared" si="11"/>
        <v>2995000</v>
      </c>
      <c r="I28" s="41">
        <f t="shared" si="11"/>
        <v>462861</v>
      </c>
      <c r="J28" s="40">
        <f t="shared" si="11"/>
        <v>5084000</v>
      </c>
      <c r="K28" s="41">
        <f t="shared" si="11"/>
        <v>1322997</v>
      </c>
      <c r="L28" s="40">
        <f t="shared" si="11"/>
        <v>2992000</v>
      </c>
      <c r="M28" s="41">
        <f t="shared" si="11"/>
        <v>464932</v>
      </c>
      <c r="N28" s="40">
        <f t="shared" si="11"/>
        <v>0</v>
      </c>
      <c r="O28" s="41">
        <f t="shared" si="11"/>
        <v>0</v>
      </c>
      <c r="P28" s="40">
        <f t="shared" si="11"/>
        <v>11071000</v>
      </c>
      <c r="Q28" s="41">
        <f t="shared" si="11"/>
        <v>2250790</v>
      </c>
      <c r="R28" s="20">
        <f t="shared" si="7"/>
        <v>-41.148701809598741</v>
      </c>
      <c r="S28" s="21">
        <f t="shared" si="8"/>
        <v>-64.857667855633835</v>
      </c>
      <c r="T28" s="20">
        <f t="shared" si="9"/>
        <v>97.90413866289353</v>
      </c>
      <c r="U28" s="22">
        <f t="shared" si="10"/>
        <v>19.904403961796959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668000</v>
      </c>
      <c r="I31" s="44">
        <v>462861</v>
      </c>
      <c r="J31" s="43">
        <v>895000</v>
      </c>
      <c r="K31" s="44">
        <v>1322997</v>
      </c>
      <c r="L31" s="43">
        <v>200000</v>
      </c>
      <c r="M31" s="44">
        <v>464932</v>
      </c>
      <c r="N31" s="43"/>
      <c r="O31" s="44"/>
      <c r="P31" s="43">
        <f t="shared" si="5"/>
        <v>1763000</v>
      </c>
      <c r="Q31" s="44">
        <f t="shared" si="6"/>
        <v>2250790</v>
      </c>
      <c r="R31" s="24">
        <f t="shared" si="7"/>
        <v>-77.653631284916202</v>
      </c>
      <c r="S31" s="25">
        <f t="shared" si="8"/>
        <v>-64.857667855633835</v>
      </c>
      <c r="T31" s="24">
        <f t="shared" si="9"/>
        <v>88.149999999999991</v>
      </c>
      <c r="U31" s="26">
        <f t="shared" si="10"/>
        <v>112.53949999999999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9308000</v>
      </c>
      <c r="C33" s="42"/>
      <c r="D33" s="42"/>
      <c r="E33" s="42">
        <f t="shared" si="4"/>
        <v>9308000</v>
      </c>
      <c r="F33" s="43">
        <v>9308000</v>
      </c>
      <c r="G33" s="44">
        <v>9308000</v>
      </c>
      <c r="H33" s="43">
        <v>2327000</v>
      </c>
      <c r="I33" s="44"/>
      <c r="J33" s="43">
        <v>4189000</v>
      </c>
      <c r="K33" s="44"/>
      <c r="L33" s="43">
        <v>2792000</v>
      </c>
      <c r="M33" s="44"/>
      <c r="N33" s="43"/>
      <c r="O33" s="44"/>
      <c r="P33" s="43">
        <f t="shared" si="5"/>
        <v>9308000</v>
      </c>
      <c r="Q33" s="44">
        <f t="shared" si="6"/>
        <v>0</v>
      </c>
      <c r="R33" s="24">
        <f t="shared" si="7"/>
        <v>-33.349248030556218</v>
      </c>
      <c r="S33" s="25">
        <f t="shared" si="8"/>
        <v>0</v>
      </c>
      <c r="T33" s="24">
        <f t="shared" si="9"/>
        <v>100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15971000</v>
      </c>
      <c r="C43" s="45">
        <f t="shared" si="20"/>
        <v>0</v>
      </c>
      <c r="D43" s="45">
        <f t="shared" si="20"/>
        <v>0</v>
      </c>
      <c r="E43" s="45">
        <f t="shared" si="20"/>
        <v>15971000</v>
      </c>
      <c r="F43" s="46">
        <f t="shared" si="20"/>
        <v>14839000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15971000</v>
      </c>
      <c r="C44" s="39">
        <f t="shared" si="22"/>
        <v>0</v>
      </c>
      <c r="D44" s="39">
        <f t="shared" si="22"/>
        <v>0</v>
      </c>
      <c r="E44" s="39">
        <f t="shared" si="22"/>
        <v>15971000</v>
      </c>
      <c r="F44" s="40">
        <f t="shared" si="22"/>
        <v>14839000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12471000</v>
      </c>
      <c r="C46" s="42"/>
      <c r="D46" s="42"/>
      <c r="E46" s="42">
        <f t="shared" si="13"/>
        <v>12471000</v>
      </c>
      <c r="F46" s="43">
        <v>11339000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3500000</v>
      </c>
      <c r="C47" s="42"/>
      <c r="D47" s="42"/>
      <c r="E47" s="42">
        <f t="shared" si="13"/>
        <v>3500000</v>
      </c>
      <c r="F47" s="43">
        <v>3500000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1545338000</v>
      </c>
      <c r="C61" s="39">
        <f t="shared" si="26"/>
        <v>0</v>
      </c>
      <c r="D61" s="39">
        <f t="shared" si="26"/>
        <v>0</v>
      </c>
      <c r="E61" s="39">
        <f t="shared" si="26"/>
        <v>1545338000</v>
      </c>
      <c r="F61" s="40">
        <f t="shared" si="26"/>
        <v>1392338000</v>
      </c>
      <c r="G61" s="41">
        <f t="shared" si="26"/>
        <v>1153499000</v>
      </c>
      <c r="H61" s="40">
        <f t="shared" si="26"/>
        <v>206860000</v>
      </c>
      <c r="I61" s="41">
        <f t="shared" si="26"/>
        <v>282938110</v>
      </c>
      <c r="J61" s="40">
        <f t="shared" si="26"/>
        <v>272435000</v>
      </c>
      <c r="K61" s="41">
        <f t="shared" si="26"/>
        <v>837339228</v>
      </c>
      <c r="L61" s="40">
        <f t="shared" si="26"/>
        <v>402334000</v>
      </c>
      <c r="M61" s="41">
        <f t="shared" si="26"/>
        <v>-314392937</v>
      </c>
      <c r="N61" s="40">
        <f t="shared" si="26"/>
        <v>0</v>
      </c>
      <c r="O61" s="41">
        <f t="shared" si="26"/>
        <v>0</v>
      </c>
      <c r="P61" s="40">
        <f t="shared" si="26"/>
        <v>881629000</v>
      </c>
      <c r="Q61" s="41">
        <f t="shared" si="26"/>
        <v>805884401</v>
      </c>
      <c r="R61" s="20">
        <f t="shared" si="16"/>
        <v>47.680731183585074</v>
      </c>
      <c r="S61" s="21">
        <f t="shared" si="17"/>
        <v>-137.54666286815836</v>
      </c>
      <c r="T61" s="20">
        <f t="shared" si="18"/>
        <v>57.050884660831478</v>
      </c>
      <c r="U61" s="22">
        <f t="shared" si="19"/>
        <v>52.149393919000239</v>
      </c>
      <c r="V61" s="40">
        <f t="shared" ref="V61:W61" si="27">+V8+V43</f>
        <v>7089000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1176848000</v>
      </c>
      <c r="C62" s="39">
        <f t="shared" si="28"/>
        <v>0</v>
      </c>
      <c r="D62" s="39">
        <f t="shared" si="28"/>
        <v>0</v>
      </c>
      <c r="E62" s="39">
        <f t="shared" si="28"/>
        <v>1176848000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185728140</v>
      </c>
      <c r="J62" s="40">
        <f t="shared" si="28"/>
        <v>0</v>
      </c>
      <c r="K62" s="41">
        <f t="shared" si="28"/>
        <v>-174556104</v>
      </c>
      <c r="L62" s="40">
        <f t="shared" si="28"/>
        <v>0</v>
      </c>
      <c r="M62" s="41">
        <f t="shared" si="28"/>
        <v>621655165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632827201</v>
      </c>
      <c r="R62" s="20">
        <f t="shared" si="16"/>
        <v>0</v>
      </c>
      <c r="S62" s="21">
        <f t="shared" si="17"/>
        <v>-456.13487626877827</v>
      </c>
      <c r="T62" s="20">
        <f t="shared" si="18"/>
        <v>0</v>
      </c>
      <c r="U62" s="22">
        <f t="shared" si="19"/>
        <v>53.773061686810877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>
        <v>1176848000</v>
      </c>
      <c r="C63" s="42"/>
      <c r="D63" s="42"/>
      <c r="E63" s="42">
        <f t="shared" si="13"/>
        <v>1176848000</v>
      </c>
      <c r="F63" s="43"/>
      <c r="G63" s="44"/>
      <c r="H63" s="43"/>
      <c r="I63" s="44">
        <v>185728140</v>
      </c>
      <c r="J63" s="43"/>
      <c r="K63" s="44">
        <v>-174556104</v>
      </c>
      <c r="L63" s="43"/>
      <c r="M63" s="44">
        <v>621655165</v>
      </c>
      <c r="N63" s="43"/>
      <c r="O63" s="44"/>
      <c r="P63" s="43">
        <f t="shared" si="14"/>
        <v>0</v>
      </c>
      <c r="Q63" s="44">
        <f t="shared" si="15"/>
        <v>632827201</v>
      </c>
      <c r="R63" s="24">
        <f t="shared" si="16"/>
        <v>0</v>
      </c>
      <c r="S63" s="25">
        <f t="shared" si="17"/>
        <v>-456.13487626877827</v>
      </c>
      <c r="T63" s="24">
        <f t="shared" si="18"/>
        <v>0</v>
      </c>
      <c r="U63" s="26">
        <f t="shared" si="19"/>
        <v>53.773061686810877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2722186000</v>
      </c>
      <c r="C65" s="48">
        <f t="shared" si="30"/>
        <v>0</v>
      </c>
      <c r="D65" s="48">
        <f t="shared" si="30"/>
        <v>0</v>
      </c>
      <c r="E65" s="48">
        <f t="shared" si="30"/>
        <v>2722186000</v>
      </c>
      <c r="F65" s="49">
        <f t="shared" si="30"/>
        <v>1392338000</v>
      </c>
      <c r="G65" s="50">
        <f t="shared" si="30"/>
        <v>1153499000</v>
      </c>
      <c r="H65" s="49">
        <f t="shared" si="30"/>
        <v>206860000</v>
      </c>
      <c r="I65" s="50">
        <f t="shared" si="30"/>
        <v>468666250</v>
      </c>
      <c r="J65" s="49">
        <f t="shared" si="30"/>
        <v>272435000</v>
      </c>
      <c r="K65" s="50">
        <f t="shared" si="30"/>
        <v>662783124</v>
      </c>
      <c r="L65" s="49">
        <f t="shared" si="30"/>
        <v>402334000</v>
      </c>
      <c r="M65" s="51">
        <f t="shared" si="30"/>
        <v>307262228</v>
      </c>
      <c r="N65" s="49">
        <f t="shared" si="30"/>
        <v>0</v>
      </c>
      <c r="O65" s="50">
        <f t="shared" si="30"/>
        <v>0</v>
      </c>
      <c r="P65" s="49">
        <f t="shared" si="30"/>
        <v>881629000</v>
      </c>
      <c r="Q65" s="50">
        <f t="shared" si="30"/>
        <v>1438711602</v>
      </c>
      <c r="R65" s="34">
        <f t="shared" si="16"/>
        <v>47.680731183585074</v>
      </c>
      <c r="S65" s="35">
        <f t="shared" si="17"/>
        <v>-53.640607783489671</v>
      </c>
      <c r="T65" s="34">
        <f t="shared" si="18"/>
        <v>32.386802371329516</v>
      </c>
      <c r="U65" s="35">
        <f t="shared" si="19"/>
        <v>52.851333523866487</v>
      </c>
      <c r="V65" s="49">
        <f>+V61+V62</f>
        <v>7089000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101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102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103</v>
      </c>
    </row>
    <row r="74" spans="1:23" x14ac:dyDescent="0.25">
      <c r="A74" t="s">
        <v>104</v>
      </c>
    </row>
    <row r="75" spans="1:23" x14ac:dyDescent="0.25">
      <c r="A75" t="s">
        <v>105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106</v>
      </c>
      <c r="G78" s="5" t="s">
        <v>107</v>
      </c>
      <c r="W78" s="5"/>
    </row>
    <row r="80" spans="1:23" x14ac:dyDescent="0.25">
      <c r="A80" t="s">
        <v>108</v>
      </c>
      <c r="G80" t="s">
        <v>108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109</v>
      </c>
      <c r="B6" s="9" t="s">
        <v>1</v>
      </c>
      <c r="C6" s="9" t="s">
        <v>109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35408000</v>
      </c>
      <c r="C8" s="36">
        <f t="shared" si="0"/>
        <v>0</v>
      </c>
      <c r="D8" s="36">
        <f t="shared" si="0"/>
        <v>0</v>
      </c>
      <c r="E8" s="36">
        <f t="shared" si="0"/>
        <v>35408000</v>
      </c>
      <c r="F8" s="37">
        <f t="shared" si="0"/>
        <v>35408000</v>
      </c>
      <c r="G8" s="38">
        <f t="shared" si="0"/>
        <v>5990000</v>
      </c>
      <c r="H8" s="37">
        <f t="shared" si="0"/>
        <v>564000</v>
      </c>
      <c r="I8" s="38">
        <f t="shared" si="0"/>
        <v>958881</v>
      </c>
      <c r="J8" s="37">
        <f t="shared" si="0"/>
        <v>1527000</v>
      </c>
      <c r="K8" s="38">
        <f t="shared" si="0"/>
        <v>1089331</v>
      </c>
      <c r="L8" s="37">
        <f t="shared" si="0"/>
        <v>2544000</v>
      </c>
      <c r="M8" s="38">
        <f t="shared" si="0"/>
        <v>1586451</v>
      </c>
      <c r="N8" s="37">
        <f t="shared" si="0"/>
        <v>0</v>
      </c>
      <c r="O8" s="38">
        <f t="shared" si="0"/>
        <v>0</v>
      </c>
      <c r="P8" s="37">
        <f t="shared" si="0"/>
        <v>4635000</v>
      </c>
      <c r="Q8" s="38">
        <f t="shared" si="0"/>
        <v>3634663</v>
      </c>
      <c r="R8" s="16">
        <f>IF(($J8       =0),0,((($L8       -$J8       )/$J8       )*100))</f>
        <v>66.601178781925341</v>
      </c>
      <c r="S8" s="17">
        <f>IF(($K8       =0),0,((($M8       -$K8       )/$K8       )*100))</f>
        <v>45.635348668127499</v>
      </c>
      <c r="T8" s="16">
        <f>IF(($E8       =0),0,(($P8       /$E8       )*100))</f>
        <v>13.090262087663804</v>
      </c>
      <c r="U8" s="18">
        <f>IF(($E8       =0),0,(($Q8       /$E8       )*100))</f>
        <v>10.265089810212382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32459000</v>
      </c>
      <c r="C9" s="39">
        <f t="shared" si="2"/>
        <v>0</v>
      </c>
      <c r="D9" s="39">
        <f t="shared" si="2"/>
        <v>0</v>
      </c>
      <c r="E9" s="39">
        <f t="shared" si="2"/>
        <v>32459000</v>
      </c>
      <c r="F9" s="40">
        <f t="shared" si="2"/>
        <v>32459000</v>
      </c>
      <c r="G9" s="41">
        <f t="shared" si="2"/>
        <v>3041000</v>
      </c>
      <c r="H9" s="40">
        <f t="shared" si="2"/>
        <v>0</v>
      </c>
      <c r="I9" s="41">
        <f t="shared" si="2"/>
        <v>398284</v>
      </c>
      <c r="J9" s="40">
        <f t="shared" si="2"/>
        <v>804000</v>
      </c>
      <c r="K9" s="41">
        <f t="shared" si="2"/>
        <v>368396</v>
      </c>
      <c r="L9" s="40">
        <f t="shared" si="2"/>
        <v>1873000</v>
      </c>
      <c r="M9" s="41">
        <f t="shared" si="2"/>
        <v>852261</v>
      </c>
      <c r="N9" s="40">
        <f t="shared" si="2"/>
        <v>0</v>
      </c>
      <c r="O9" s="41">
        <f t="shared" si="2"/>
        <v>0</v>
      </c>
      <c r="P9" s="40">
        <f t="shared" si="2"/>
        <v>2677000</v>
      </c>
      <c r="Q9" s="41">
        <f t="shared" si="2"/>
        <v>1618941</v>
      </c>
      <c r="R9" s="20">
        <f>IF(($J9       =0),0,((($L9       -$J9       )/$J9       )*100))</f>
        <v>132.96019900497512</v>
      </c>
      <c r="S9" s="21">
        <f>IF(($K9       =0),0,((($M9       -$K9       )/$K9       )*100))</f>
        <v>131.34371708704765</v>
      </c>
      <c r="T9" s="20">
        <f>IF(($E9       =0),0,(($P9       /$E9       )*100))</f>
        <v>8.2473273976401007</v>
      </c>
      <c r="U9" s="22">
        <f>IF(($E9       =0),0,(($Q9       /$E9       )*100))</f>
        <v>4.9876490341661794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>
        <v>29418000</v>
      </c>
      <c r="C14" s="42"/>
      <c r="D14" s="42"/>
      <c r="E14" s="42">
        <f t="shared" si="4"/>
        <v>29418000</v>
      </c>
      <c r="F14" s="43">
        <v>29418000</v>
      </c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3041000</v>
      </c>
      <c r="C16" s="42"/>
      <c r="D16" s="42"/>
      <c r="E16" s="42">
        <f t="shared" si="4"/>
        <v>3041000</v>
      </c>
      <c r="F16" s="43">
        <v>3041000</v>
      </c>
      <c r="G16" s="44">
        <v>3041000</v>
      </c>
      <c r="H16" s="43"/>
      <c r="I16" s="44">
        <v>398284</v>
      </c>
      <c r="J16" s="43">
        <v>804000</v>
      </c>
      <c r="K16" s="44">
        <v>368396</v>
      </c>
      <c r="L16" s="43">
        <v>1873000</v>
      </c>
      <c r="M16" s="44">
        <v>852261</v>
      </c>
      <c r="N16" s="43"/>
      <c r="O16" s="44"/>
      <c r="P16" s="43">
        <f t="shared" si="5"/>
        <v>2677000</v>
      </c>
      <c r="Q16" s="44">
        <f t="shared" si="6"/>
        <v>1618941</v>
      </c>
      <c r="R16" s="24">
        <f t="shared" si="7"/>
        <v>132.96019900497512</v>
      </c>
      <c r="S16" s="25">
        <f t="shared" si="8"/>
        <v>131.34371708704765</v>
      </c>
      <c r="T16" s="24">
        <f t="shared" si="9"/>
        <v>88.030253206182181</v>
      </c>
      <c r="U16" s="26">
        <f t="shared" si="10"/>
        <v>53.237125945412686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2949000</v>
      </c>
      <c r="C28" s="39">
        <f t="shared" si="11"/>
        <v>0</v>
      </c>
      <c r="D28" s="39">
        <f t="shared" si="11"/>
        <v>0</v>
      </c>
      <c r="E28" s="39">
        <f t="shared" si="11"/>
        <v>2949000</v>
      </c>
      <c r="F28" s="40">
        <f t="shared" si="11"/>
        <v>2949000</v>
      </c>
      <c r="G28" s="41">
        <f t="shared" si="11"/>
        <v>2949000</v>
      </c>
      <c r="H28" s="40">
        <f t="shared" si="11"/>
        <v>564000</v>
      </c>
      <c r="I28" s="41">
        <f t="shared" si="11"/>
        <v>560597</v>
      </c>
      <c r="J28" s="40">
        <f t="shared" si="11"/>
        <v>723000</v>
      </c>
      <c r="K28" s="41">
        <f t="shared" si="11"/>
        <v>720935</v>
      </c>
      <c r="L28" s="40">
        <f t="shared" si="11"/>
        <v>671000</v>
      </c>
      <c r="M28" s="41">
        <f t="shared" si="11"/>
        <v>734190</v>
      </c>
      <c r="N28" s="40">
        <f t="shared" si="11"/>
        <v>0</v>
      </c>
      <c r="O28" s="41">
        <f t="shared" si="11"/>
        <v>0</v>
      </c>
      <c r="P28" s="40">
        <f t="shared" si="11"/>
        <v>1958000</v>
      </c>
      <c r="Q28" s="41">
        <f t="shared" si="11"/>
        <v>2015722</v>
      </c>
      <c r="R28" s="20">
        <f t="shared" si="7"/>
        <v>-7.1922544951590588</v>
      </c>
      <c r="S28" s="21">
        <f t="shared" si="8"/>
        <v>1.8385846158114116</v>
      </c>
      <c r="T28" s="20">
        <f t="shared" si="9"/>
        <v>66.395388267209228</v>
      </c>
      <c r="U28" s="22">
        <f t="shared" si="10"/>
        <v>68.352729738894539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1300000</v>
      </c>
      <c r="C31" s="42"/>
      <c r="D31" s="42"/>
      <c r="E31" s="42">
        <f t="shared" si="4"/>
        <v>1300000</v>
      </c>
      <c r="F31" s="43">
        <v>1300000</v>
      </c>
      <c r="G31" s="44">
        <v>1300000</v>
      </c>
      <c r="H31" s="43">
        <v>226000</v>
      </c>
      <c r="I31" s="44">
        <v>226529</v>
      </c>
      <c r="J31" s="43">
        <v>230000</v>
      </c>
      <c r="K31" s="44">
        <v>226530</v>
      </c>
      <c r="L31" s="43">
        <v>152000</v>
      </c>
      <c r="M31" s="44">
        <v>219594</v>
      </c>
      <c r="N31" s="43"/>
      <c r="O31" s="44"/>
      <c r="P31" s="43">
        <f t="shared" si="5"/>
        <v>608000</v>
      </c>
      <c r="Q31" s="44">
        <f t="shared" si="6"/>
        <v>672653</v>
      </c>
      <c r="R31" s="24">
        <f t="shared" si="7"/>
        <v>-33.913043478260867</v>
      </c>
      <c r="S31" s="25">
        <f t="shared" si="8"/>
        <v>-3.0618461130976029</v>
      </c>
      <c r="T31" s="24">
        <f t="shared" si="9"/>
        <v>46.769230769230766</v>
      </c>
      <c r="U31" s="26">
        <f t="shared" si="10"/>
        <v>51.742538461538459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1649000</v>
      </c>
      <c r="C33" s="42"/>
      <c r="D33" s="42"/>
      <c r="E33" s="42">
        <f t="shared" si="4"/>
        <v>1649000</v>
      </c>
      <c r="F33" s="43">
        <v>1649000</v>
      </c>
      <c r="G33" s="44">
        <v>1649000</v>
      </c>
      <c r="H33" s="43">
        <v>338000</v>
      </c>
      <c r="I33" s="44">
        <v>334068</v>
      </c>
      <c r="J33" s="43">
        <v>493000</v>
      </c>
      <c r="K33" s="44">
        <v>494405</v>
      </c>
      <c r="L33" s="43">
        <v>519000</v>
      </c>
      <c r="M33" s="44">
        <v>514596</v>
      </c>
      <c r="N33" s="43"/>
      <c r="O33" s="44"/>
      <c r="P33" s="43">
        <f t="shared" si="5"/>
        <v>1350000</v>
      </c>
      <c r="Q33" s="44">
        <f t="shared" si="6"/>
        <v>1343069</v>
      </c>
      <c r="R33" s="24">
        <f t="shared" si="7"/>
        <v>5.2738336713995944</v>
      </c>
      <c r="S33" s="25">
        <f t="shared" si="8"/>
        <v>4.0838988278840223</v>
      </c>
      <c r="T33" s="24">
        <f t="shared" si="9"/>
        <v>81.867798665858089</v>
      </c>
      <c r="U33" s="26">
        <f t="shared" si="10"/>
        <v>81.447483323226194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1000000</v>
      </c>
      <c r="C43" s="45">
        <f t="shared" si="20"/>
        <v>0</v>
      </c>
      <c r="D43" s="45">
        <f t="shared" si="20"/>
        <v>0</v>
      </c>
      <c r="E43" s="45">
        <f t="shared" si="20"/>
        <v>1000000</v>
      </c>
      <c r="F43" s="46">
        <f t="shared" si="20"/>
        <v>1000000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1000000</v>
      </c>
      <c r="C44" s="39">
        <f t="shared" si="22"/>
        <v>0</v>
      </c>
      <c r="D44" s="39">
        <f t="shared" si="22"/>
        <v>0</v>
      </c>
      <c r="E44" s="39">
        <f t="shared" si="22"/>
        <v>1000000</v>
      </c>
      <c r="F44" s="40">
        <f t="shared" si="22"/>
        <v>1000000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1000000</v>
      </c>
      <c r="C47" s="42"/>
      <c r="D47" s="42"/>
      <c r="E47" s="42">
        <f t="shared" si="13"/>
        <v>1000000</v>
      </c>
      <c r="F47" s="43">
        <v>1000000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36408000</v>
      </c>
      <c r="C61" s="39">
        <f t="shared" si="26"/>
        <v>0</v>
      </c>
      <c r="D61" s="39">
        <f t="shared" si="26"/>
        <v>0</v>
      </c>
      <c r="E61" s="39">
        <f t="shared" si="26"/>
        <v>36408000</v>
      </c>
      <c r="F61" s="40">
        <f t="shared" si="26"/>
        <v>36408000</v>
      </c>
      <c r="G61" s="41">
        <f t="shared" si="26"/>
        <v>5990000</v>
      </c>
      <c r="H61" s="40">
        <f t="shared" si="26"/>
        <v>564000</v>
      </c>
      <c r="I61" s="41">
        <f t="shared" si="26"/>
        <v>958881</v>
      </c>
      <c r="J61" s="40">
        <f t="shared" si="26"/>
        <v>1527000</v>
      </c>
      <c r="K61" s="41">
        <f t="shared" si="26"/>
        <v>1089331</v>
      </c>
      <c r="L61" s="40">
        <f t="shared" si="26"/>
        <v>2544000</v>
      </c>
      <c r="M61" s="41">
        <f t="shared" si="26"/>
        <v>1586451</v>
      </c>
      <c r="N61" s="40">
        <f t="shared" si="26"/>
        <v>0</v>
      </c>
      <c r="O61" s="41">
        <f t="shared" si="26"/>
        <v>0</v>
      </c>
      <c r="P61" s="40">
        <f t="shared" si="26"/>
        <v>4635000</v>
      </c>
      <c r="Q61" s="41">
        <f t="shared" si="26"/>
        <v>3634663</v>
      </c>
      <c r="R61" s="20">
        <f t="shared" si="16"/>
        <v>66.601178781925341</v>
      </c>
      <c r="S61" s="21">
        <f t="shared" si="17"/>
        <v>45.635348668127499</v>
      </c>
      <c r="T61" s="20">
        <f t="shared" si="18"/>
        <v>12.73071852340145</v>
      </c>
      <c r="U61" s="22">
        <f t="shared" si="19"/>
        <v>9.9831438145462545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36408000</v>
      </c>
      <c r="C65" s="48">
        <f t="shared" si="30"/>
        <v>0</v>
      </c>
      <c r="D65" s="48">
        <f t="shared" si="30"/>
        <v>0</v>
      </c>
      <c r="E65" s="48">
        <f t="shared" si="30"/>
        <v>36408000</v>
      </c>
      <c r="F65" s="49">
        <f t="shared" si="30"/>
        <v>36408000</v>
      </c>
      <c r="G65" s="50">
        <f t="shared" si="30"/>
        <v>5990000</v>
      </c>
      <c r="H65" s="49">
        <f t="shared" si="30"/>
        <v>564000</v>
      </c>
      <c r="I65" s="50">
        <f t="shared" si="30"/>
        <v>958881</v>
      </c>
      <c r="J65" s="49">
        <f t="shared" si="30"/>
        <v>1527000</v>
      </c>
      <c r="K65" s="50">
        <f t="shared" si="30"/>
        <v>1089331</v>
      </c>
      <c r="L65" s="49">
        <f t="shared" si="30"/>
        <v>2544000</v>
      </c>
      <c r="M65" s="51">
        <f t="shared" si="30"/>
        <v>1586451</v>
      </c>
      <c r="N65" s="49">
        <f t="shared" si="30"/>
        <v>0</v>
      </c>
      <c r="O65" s="50">
        <f t="shared" si="30"/>
        <v>0</v>
      </c>
      <c r="P65" s="49">
        <f t="shared" si="30"/>
        <v>4635000</v>
      </c>
      <c r="Q65" s="50">
        <f t="shared" si="30"/>
        <v>3634663</v>
      </c>
      <c r="R65" s="34">
        <f t="shared" si="16"/>
        <v>66.601178781925341</v>
      </c>
      <c r="S65" s="35">
        <f t="shared" si="17"/>
        <v>45.635348668127499</v>
      </c>
      <c r="T65" s="34">
        <f t="shared" si="18"/>
        <v>12.73071852340145</v>
      </c>
      <c r="U65" s="35">
        <f t="shared" si="19"/>
        <v>9.9831438145462545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101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102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103</v>
      </c>
    </row>
    <row r="74" spans="1:23" x14ac:dyDescent="0.25">
      <c r="A74" t="s">
        <v>104</v>
      </c>
    </row>
    <row r="75" spans="1:23" x14ac:dyDescent="0.25">
      <c r="A75" t="s">
        <v>105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106</v>
      </c>
      <c r="G78" s="5" t="s">
        <v>107</v>
      </c>
      <c r="W78" s="5"/>
    </row>
    <row r="80" spans="1:23" x14ac:dyDescent="0.25">
      <c r="A80" t="s">
        <v>108</v>
      </c>
      <c r="G80" t="s">
        <v>108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109</v>
      </c>
      <c r="B6" s="9" t="s">
        <v>1</v>
      </c>
      <c r="C6" s="9" t="s">
        <v>109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1671600000</v>
      </c>
      <c r="C8" s="36">
        <f t="shared" si="0"/>
        <v>0</v>
      </c>
      <c r="D8" s="36">
        <f t="shared" si="0"/>
        <v>0</v>
      </c>
      <c r="E8" s="36">
        <f t="shared" si="0"/>
        <v>1671600000</v>
      </c>
      <c r="F8" s="37">
        <f t="shared" si="0"/>
        <v>1489589000</v>
      </c>
      <c r="G8" s="38">
        <f t="shared" si="0"/>
        <v>1489589000</v>
      </c>
      <c r="H8" s="37">
        <f t="shared" si="0"/>
        <v>90962000</v>
      </c>
      <c r="I8" s="38">
        <f t="shared" si="0"/>
        <v>69983942</v>
      </c>
      <c r="J8" s="37">
        <f t="shared" si="0"/>
        <v>456208000</v>
      </c>
      <c r="K8" s="38">
        <f t="shared" si="0"/>
        <v>612005923</v>
      </c>
      <c r="L8" s="37">
        <f t="shared" si="0"/>
        <v>154776000</v>
      </c>
      <c r="M8" s="38">
        <f t="shared" si="0"/>
        <v>124050845</v>
      </c>
      <c r="N8" s="37">
        <f t="shared" si="0"/>
        <v>0</v>
      </c>
      <c r="O8" s="38">
        <f t="shared" si="0"/>
        <v>0</v>
      </c>
      <c r="P8" s="37">
        <f t="shared" si="0"/>
        <v>701946000</v>
      </c>
      <c r="Q8" s="38">
        <f t="shared" si="0"/>
        <v>806040710</v>
      </c>
      <c r="R8" s="16">
        <f>IF(($J8       =0),0,((($L8       -$J8       )/$J8       )*100))</f>
        <v>-66.073370041735345</v>
      </c>
      <c r="S8" s="17">
        <f>IF(($K8       =0),0,((($M8       -$K8       )/$K8       )*100))</f>
        <v>-79.730450255789435</v>
      </c>
      <c r="T8" s="16">
        <f>IF(($E8       =0),0,(($P8       /$E8       )*100))</f>
        <v>41.992462311557787</v>
      </c>
      <c r="U8" s="18">
        <f>IF(($E8       =0),0,(($Q8       /$E8       )*100))</f>
        <v>48.219712251734862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1654003000</v>
      </c>
      <c r="C9" s="39">
        <f t="shared" si="2"/>
        <v>0</v>
      </c>
      <c r="D9" s="39">
        <f t="shared" si="2"/>
        <v>0</v>
      </c>
      <c r="E9" s="39">
        <f t="shared" si="2"/>
        <v>1654003000</v>
      </c>
      <c r="F9" s="40">
        <f t="shared" si="2"/>
        <v>1471992000</v>
      </c>
      <c r="G9" s="41">
        <f t="shared" si="2"/>
        <v>1471992000</v>
      </c>
      <c r="H9" s="40">
        <f t="shared" si="2"/>
        <v>88717000</v>
      </c>
      <c r="I9" s="41">
        <f t="shared" si="2"/>
        <v>67678295</v>
      </c>
      <c r="J9" s="40">
        <f t="shared" si="2"/>
        <v>450947000</v>
      </c>
      <c r="K9" s="41">
        <f t="shared" si="2"/>
        <v>606754237</v>
      </c>
      <c r="L9" s="40">
        <f t="shared" si="2"/>
        <v>151499000</v>
      </c>
      <c r="M9" s="41">
        <f t="shared" si="2"/>
        <v>120773222</v>
      </c>
      <c r="N9" s="40">
        <f t="shared" si="2"/>
        <v>0</v>
      </c>
      <c r="O9" s="41">
        <f t="shared" si="2"/>
        <v>0</v>
      </c>
      <c r="P9" s="40">
        <f t="shared" si="2"/>
        <v>691163000</v>
      </c>
      <c r="Q9" s="41">
        <f t="shared" si="2"/>
        <v>795205754</v>
      </c>
      <c r="R9" s="20">
        <f>IF(($J9       =0),0,((($L9       -$J9       )/$J9       )*100))</f>
        <v>-66.404255932515355</v>
      </c>
      <c r="S9" s="21">
        <f>IF(($K9       =0),0,((($M9       -$K9       )/$K9       )*100))</f>
        <v>-80.095199236326053</v>
      </c>
      <c r="T9" s="20">
        <f>IF(($E9       =0),0,(($P9       /$E9       )*100))</f>
        <v>41.787288172996057</v>
      </c>
      <c r="U9" s="22">
        <f>IF(($E9       =0),0,(($Q9       /$E9       )*100))</f>
        <v>48.077648831350366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>
        <v>649286000</v>
      </c>
      <c r="C12" s="42"/>
      <c r="D12" s="42"/>
      <c r="E12" s="42">
        <f t="shared" si="4"/>
        <v>649286000</v>
      </c>
      <c r="F12" s="43">
        <v>649286000</v>
      </c>
      <c r="G12" s="44">
        <v>649286000</v>
      </c>
      <c r="H12" s="43">
        <v>39174000</v>
      </c>
      <c r="I12" s="44">
        <v>-2226442</v>
      </c>
      <c r="J12" s="43">
        <v>71255000</v>
      </c>
      <c r="K12" s="44">
        <v>202635825</v>
      </c>
      <c r="L12" s="43">
        <v>77578000</v>
      </c>
      <c r="M12" s="44">
        <v>22662605</v>
      </c>
      <c r="N12" s="43"/>
      <c r="O12" s="44"/>
      <c r="P12" s="43">
        <f t="shared" si="5"/>
        <v>188007000</v>
      </c>
      <c r="Q12" s="44">
        <f t="shared" si="6"/>
        <v>223071988</v>
      </c>
      <c r="R12" s="24">
        <f t="shared" si="7"/>
        <v>8.873763244684584</v>
      </c>
      <c r="S12" s="25">
        <f t="shared" si="8"/>
        <v>-88.816091626443651</v>
      </c>
      <c r="T12" s="24">
        <f t="shared" si="9"/>
        <v>28.95596085546277</v>
      </c>
      <c r="U12" s="26">
        <f t="shared" si="10"/>
        <v>34.356506685805641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>
        <v>822706000</v>
      </c>
      <c r="C26" s="42"/>
      <c r="D26" s="42"/>
      <c r="E26" s="42">
        <f t="shared" si="4"/>
        <v>822706000</v>
      </c>
      <c r="F26" s="43">
        <v>822706000</v>
      </c>
      <c r="G26" s="44">
        <v>822706000</v>
      </c>
      <c r="H26" s="43">
        <v>49543000</v>
      </c>
      <c r="I26" s="44">
        <v>49543828</v>
      </c>
      <c r="J26" s="43">
        <v>379692000</v>
      </c>
      <c r="K26" s="44">
        <v>357669037</v>
      </c>
      <c r="L26" s="43">
        <v>73921000</v>
      </c>
      <c r="M26" s="44">
        <v>64819748</v>
      </c>
      <c r="N26" s="43"/>
      <c r="O26" s="44"/>
      <c r="P26" s="43">
        <f t="shared" si="5"/>
        <v>503156000</v>
      </c>
      <c r="Q26" s="44">
        <f t="shared" si="6"/>
        <v>472032613</v>
      </c>
      <c r="R26" s="24">
        <f t="shared" si="7"/>
        <v>-80.531325390052984</v>
      </c>
      <c r="S26" s="25">
        <f t="shared" si="8"/>
        <v>-81.877170989223757</v>
      </c>
      <c r="T26" s="24">
        <f t="shared" si="9"/>
        <v>61.158664212975232</v>
      </c>
      <c r="U26" s="26">
        <f t="shared" si="10"/>
        <v>57.375613281050583</v>
      </c>
      <c r="V26" s="43"/>
      <c r="W26" s="44"/>
    </row>
    <row r="27" spans="1:23" ht="13" x14ac:dyDescent="0.3">
      <c r="A27" s="23" t="s">
        <v>53</v>
      </c>
      <c r="B27" s="42">
        <v>182011000</v>
      </c>
      <c r="C27" s="42"/>
      <c r="D27" s="42"/>
      <c r="E27" s="42">
        <f t="shared" si="4"/>
        <v>182011000</v>
      </c>
      <c r="F27" s="43"/>
      <c r="G27" s="44"/>
      <c r="H27" s="43"/>
      <c r="I27" s="44">
        <v>20360909</v>
      </c>
      <c r="J27" s="43"/>
      <c r="K27" s="44">
        <v>46449375</v>
      </c>
      <c r="L27" s="43"/>
      <c r="M27" s="44">
        <v>33290869</v>
      </c>
      <c r="N27" s="43"/>
      <c r="O27" s="44"/>
      <c r="P27" s="43">
        <f t="shared" si="5"/>
        <v>0</v>
      </c>
      <c r="Q27" s="44">
        <f t="shared" si="6"/>
        <v>100101153</v>
      </c>
      <c r="R27" s="24">
        <f t="shared" si="7"/>
        <v>0</v>
      </c>
      <c r="S27" s="25">
        <f t="shared" si="8"/>
        <v>-28.328704099893702</v>
      </c>
      <c r="T27" s="24">
        <f t="shared" si="9"/>
        <v>0</v>
      </c>
      <c r="U27" s="26">
        <f t="shared" si="10"/>
        <v>54.997309503271786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17597000</v>
      </c>
      <c r="C28" s="39">
        <f t="shared" si="11"/>
        <v>0</v>
      </c>
      <c r="D28" s="39">
        <f t="shared" si="11"/>
        <v>0</v>
      </c>
      <c r="E28" s="39">
        <f t="shared" si="11"/>
        <v>17597000</v>
      </c>
      <c r="F28" s="40">
        <f t="shared" si="11"/>
        <v>17597000</v>
      </c>
      <c r="G28" s="41">
        <f t="shared" si="11"/>
        <v>17597000</v>
      </c>
      <c r="H28" s="40">
        <f t="shared" si="11"/>
        <v>2245000</v>
      </c>
      <c r="I28" s="41">
        <f t="shared" si="11"/>
        <v>2305647</v>
      </c>
      <c r="J28" s="40">
        <f t="shared" si="11"/>
        <v>5261000</v>
      </c>
      <c r="K28" s="41">
        <f t="shared" si="11"/>
        <v>5251686</v>
      </c>
      <c r="L28" s="40">
        <f t="shared" si="11"/>
        <v>3277000</v>
      </c>
      <c r="M28" s="41">
        <f t="shared" si="11"/>
        <v>3277623</v>
      </c>
      <c r="N28" s="40">
        <f t="shared" si="11"/>
        <v>0</v>
      </c>
      <c r="O28" s="41">
        <f t="shared" si="11"/>
        <v>0</v>
      </c>
      <c r="P28" s="40">
        <f t="shared" si="11"/>
        <v>10783000</v>
      </c>
      <c r="Q28" s="41">
        <f t="shared" si="11"/>
        <v>10834956</v>
      </c>
      <c r="R28" s="20">
        <f t="shared" si="7"/>
        <v>-37.711461699296713</v>
      </c>
      <c r="S28" s="21">
        <f t="shared" si="8"/>
        <v>-37.589128519869618</v>
      </c>
      <c r="T28" s="20">
        <f t="shared" si="9"/>
        <v>61.277490481332045</v>
      </c>
      <c r="U28" s="22">
        <f t="shared" si="10"/>
        <v>61.572745354321754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186000</v>
      </c>
      <c r="I31" s="44">
        <v>186657</v>
      </c>
      <c r="J31" s="43">
        <v>162000</v>
      </c>
      <c r="K31" s="44">
        <v>161242</v>
      </c>
      <c r="L31" s="43">
        <v>334000</v>
      </c>
      <c r="M31" s="44">
        <v>333102</v>
      </c>
      <c r="N31" s="43"/>
      <c r="O31" s="44"/>
      <c r="P31" s="43">
        <f t="shared" si="5"/>
        <v>682000</v>
      </c>
      <c r="Q31" s="44">
        <f t="shared" si="6"/>
        <v>681001</v>
      </c>
      <c r="R31" s="24">
        <f t="shared" si="7"/>
        <v>106.17283950617285</v>
      </c>
      <c r="S31" s="25">
        <f t="shared" si="8"/>
        <v>106.5851329058186</v>
      </c>
      <c r="T31" s="24">
        <f t="shared" si="9"/>
        <v>68.2</v>
      </c>
      <c r="U31" s="26">
        <f t="shared" si="10"/>
        <v>68.100099999999998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9597000</v>
      </c>
      <c r="C33" s="42"/>
      <c r="D33" s="42"/>
      <c r="E33" s="42">
        <f t="shared" si="4"/>
        <v>9597000</v>
      </c>
      <c r="F33" s="43">
        <v>9597000</v>
      </c>
      <c r="G33" s="44">
        <v>9597000</v>
      </c>
      <c r="H33" s="43">
        <v>2059000</v>
      </c>
      <c r="I33" s="44">
        <v>2059312</v>
      </c>
      <c r="J33" s="43">
        <v>2007000</v>
      </c>
      <c r="K33" s="44">
        <v>2007781</v>
      </c>
      <c r="L33" s="43">
        <v>2209000</v>
      </c>
      <c r="M33" s="44">
        <v>2209353</v>
      </c>
      <c r="N33" s="43"/>
      <c r="O33" s="44"/>
      <c r="P33" s="43">
        <f t="shared" si="5"/>
        <v>6275000</v>
      </c>
      <c r="Q33" s="44">
        <f t="shared" si="6"/>
        <v>6276446</v>
      </c>
      <c r="R33" s="24">
        <f t="shared" si="7"/>
        <v>10.064773293472845</v>
      </c>
      <c r="S33" s="25">
        <f t="shared" si="8"/>
        <v>10.039541165097189</v>
      </c>
      <c r="T33" s="24">
        <f t="shared" si="9"/>
        <v>65.385016150880489</v>
      </c>
      <c r="U33" s="26">
        <f t="shared" si="10"/>
        <v>65.400083359383146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7000000</v>
      </c>
      <c r="C36" s="42"/>
      <c r="D36" s="42"/>
      <c r="E36" s="42">
        <f t="shared" si="4"/>
        <v>7000000</v>
      </c>
      <c r="F36" s="43">
        <v>7000000</v>
      </c>
      <c r="G36" s="44">
        <v>7000000</v>
      </c>
      <c r="H36" s="43"/>
      <c r="I36" s="44">
        <v>59678</v>
      </c>
      <c r="J36" s="43">
        <v>3092000</v>
      </c>
      <c r="K36" s="44">
        <v>3082663</v>
      </c>
      <c r="L36" s="43">
        <v>734000</v>
      </c>
      <c r="M36" s="44">
        <v>735168</v>
      </c>
      <c r="N36" s="43"/>
      <c r="O36" s="44"/>
      <c r="P36" s="43">
        <f t="shared" si="5"/>
        <v>3826000</v>
      </c>
      <c r="Q36" s="44">
        <f t="shared" si="6"/>
        <v>3877509</v>
      </c>
      <c r="R36" s="24">
        <f t="shared" si="7"/>
        <v>-76.261319534282009</v>
      </c>
      <c r="S36" s="25">
        <f t="shared" si="8"/>
        <v>-76.151528726948087</v>
      </c>
      <c r="T36" s="24">
        <f t="shared" si="9"/>
        <v>54.657142857142858</v>
      </c>
      <c r="U36" s="26">
        <f t="shared" si="10"/>
        <v>55.392985714285714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46041000</v>
      </c>
      <c r="C43" s="45">
        <f t="shared" si="20"/>
        <v>0</v>
      </c>
      <c r="D43" s="45">
        <f t="shared" si="20"/>
        <v>0</v>
      </c>
      <c r="E43" s="45">
        <f t="shared" si="20"/>
        <v>46041000</v>
      </c>
      <c r="F43" s="46">
        <f t="shared" si="20"/>
        <v>42224000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46041000</v>
      </c>
      <c r="C44" s="39">
        <f t="shared" si="22"/>
        <v>0</v>
      </c>
      <c r="D44" s="39">
        <f t="shared" si="22"/>
        <v>0</v>
      </c>
      <c r="E44" s="39">
        <f t="shared" si="22"/>
        <v>46041000</v>
      </c>
      <c r="F44" s="40">
        <f t="shared" si="22"/>
        <v>42224000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42041000</v>
      </c>
      <c r="C46" s="42"/>
      <c r="D46" s="42"/>
      <c r="E46" s="42">
        <f t="shared" si="13"/>
        <v>42041000</v>
      </c>
      <c r="F46" s="43">
        <v>38224000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4000000</v>
      </c>
      <c r="C47" s="42"/>
      <c r="D47" s="42"/>
      <c r="E47" s="42">
        <f t="shared" si="13"/>
        <v>4000000</v>
      </c>
      <c r="F47" s="43">
        <v>4000000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1717641000</v>
      </c>
      <c r="C61" s="39">
        <f t="shared" si="26"/>
        <v>0</v>
      </c>
      <c r="D61" s="39">
        <f t="shared" si="26"/>
        <v>0</v>
      </c>
      <c r="E61" s="39">
        <f t="shared" si="26"/>
        <v>1717641000</v>
      </c>
      <c r="F61" s="40">
        <f t="shared" si="26"/>
        <v>1531813000</v>
      </c>
      <c r="G61" s="41">
        <f t="shared" si="26"/>
        <v>1489589000</v>
      </c>
      <c r="H61" s="40">
        <f t="shared" si="26"/>
        <v>90962000</v>
      </c>
      <c r="I61" s="41">
        <f t="shared" si="26"/>
        <v>69983942</v>
      </c>
      <c r="J61" s="40">
        <f t="shared" si="26"/>
        <v>456208000</v>
      </c>
      <c r="K61" s="41">
        <f t="shared" si="26"/>
        <v>612005923</v>
      </c>
      <c r="L61" s="40">
        <f t="shared" si="26"/>
        <v>154776000</v>
      </c>
      <c r="M61" s="41">
        <f t="shared" si="26"/>
        <v>124050845</v>
      </c>
      <c r="N61" s="40">
        <f t="shared" si="26"/>
        <v>0</v>
      </c>
      <c r="O61" s="41">
        <f t="shared" si="26"/>
        <v>0</v>
      </c>
      <c r="P61" s="40">
        <f t="shared" si="26"/>
        <v>701946000</v>
      </c>
      <c r="Q61" s="41">
        <f t="shared" si="26"/>
        <v>806040710</v>
      </c>
      <c r="R61" s="20">
        <f t="shared" si="16"/>
        <v>-66.073370041735345</v>
      </c>
      <c r="S61" s="21">
        <f t="shared" si="17"/>
        <v>-79.730450255789435</v>
      </c>
      <c r="T61" s="20">
        <f t="shared" si="18"/>
        <v>40.86686333174395</v>
      </c>
      <c r="U61" s="22">
        <f t="shared" si="19"/>
        <v>46.927193167838915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1445207000</v>
      </c>
      <c r="C62" s="39">
        <f t="shared" si="28"/>
        <v>0</v>
      </c>
      <c r="D62" s="39">
        <f t="shared" si="28"/>
        <v>0</v>
      </c>
      <c r="E62" s="39">
        <f t="shared" si="28"/>
        <v>1445207000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12133511</v>
      </c>
      <c r="J62" s="40">
        <f t="shared" si="28"/>
        <v>0</v>
      </c>
      <c r="K62" s="41">
        <f t="shared" si="28"/>
        <v>467957084</v>
      </c>
      <c r="L62" s="40">
        <f t="shared" si="28"/>
        <v>0</v>
      </c>
      <c r="M62" s="41">
        <f t="shared" si="28"/>
        <v>289678051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769768646</v>
      </c>
      <c r="R62" s="20">
        <f t="shared" si="16"/>
        <v>0</v>
      </c>
      <c r="S62" s="21">
        <f t="shared" si="17"/>
        <v>-38.097304025426396</v>
      </c>
      <c r="T62" s="20">
        <f t="shared" si="18"/>
        <v>0</v>
      </c>
      <c r="U62" s="22">
        <f t="shared" si="19"/>
        <v>53.263556431708402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>
        <v>1445207000</v>
      </c>
      <c r="C63" s="42"/>
      <c r="D63" s="42"/>
      <c r="E63" s="42">
        <f t="shared" si="13"/>
        <v>1445207000</v>
      </c>
      <c r="F63" s="43"/>
      <c r="G63" s="44"/>
      <c r="H63" s="43"/>
      <c r="I63" s="44">
        <v>12133511</v>
      </c>
      <c r="J63" s="43"/>
      <c r="K63" s="44">
        <v>467957084</v>
      </c>
      <c r="L63" s="43"/>
      <c r="M63" s="44">
        <v>289678051</v>
      </c>
      <c r="N63" s="43"/>
      <c r="O63" s="44"/>
      <c r="P63" s="43">
        <f t="shared" si="14"/>
        <v>0</v>
      </c>
      <c r="Q63" s="44">
        <f t="shared" si="15"/>
        <v>769768646</v>
      </c>
      <c r="R63" s="24">
        <f t="shared" si="16"/>
        <v>0</v>
      </c>
      <c r="S63" s="25">
        <f t="shared" si="17"/>
        <v>-38.097304025426396</v>
      </c>
      <c r="T63" s="24">
        <f t="shared" si="18"/>
        <v>0</v>
      </c>
      <c r="U63" s="26">
        <f t="shared" si="19"/>
        <v>53.263556431708402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3162848000</v>
      </c>
      <c r="C65" s="48">
        <f t="shared" si="30"/>
        <v>0</v>
      </c>
      <c r="D65" s="48">
        <f t="shared" si="30"/>
        <v>0</v>
      </c>
      <c r="E65" s="48">
        <f t="shared" si="30"/>
        <v>3162848000</v>
      </c>
      <c r="F65" s="49">
        <f t="shared" si="30"/>
        <v>1531813000</v>
      </c>
      <c r="G65" s="50">
        <f t="shared" si="30"/>
        <v>1489589000</v>
      </c>
      <c r="H65" s="49">
        <f t="shared" si="30"/>
        <v>90962000</v>
      </c>
      <c r="I65" s="50">
        <f t="shared" si="30"/>
        <v>82117453</v>
      </c>
      <c r="J65" s="49">
        <f t="shared" si="30"/>
        <v>456208000</v>
      </c>
      <c r="K65" s="50">
        <f t="shared" si="30"/>
        <v>1079963007</v>
      </c>
      <c r="L65" s="49">
        <f t="shared" si="30"/>
        <v>154776000</v>
      </c>
      <c r="M65" s="51">
        <f t="shared" si="30"/>
        <v>413728896</v>
      </c>
      <c r="N65" s="49">
        <f t="shared" si="30"/>
        <v>0</v>
      </c>
      <c r="O65" s="50">
        <f t="shared" si="30"/>
        <v>0</v>
      </c>
      <c r="P65" s="49">
        <f t="shared" si="30"/>
        <v>701946000</v>
      </c>
      <c r="Q65" s="50">
        <f t="shared" si="30"/>
        <v>1575809356</v>
      </c>
      <c r="R65" s="34">
        <f t="shared" si="16"/>
        <v>-66.073370041735345</v>
      </c>
      <c r="S65" s="35">
        <f t="shared" si="17"/>
        <v>-61.690456680614801</v>
      </c>
      <c r="T65" s="34">
        <f t="shared" si="18"/>
        <v>22.193478788737238</v>
      </c>
      <c r="U65" s="35">
        <f t="shared" si="19"/>
        <v>49.822481383866688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101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102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103</v>
      </c>
    </row>
    <row r="74" spans="1:23" x14ac:dyDescent="0.25">
      <c r="A74" t="s">
        <v>104</v>
      </c>
    </row>
    <row r="75" spans="1:23" x14ac:dyDescent="0.25">
      <c r="A75" t="s">
        <v>105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106</v>
      </c>
      <c r="G78" s="5" t="s">
        <v>107</v>
      </c>
      <c r="W78" s="5"/>
    </row>
    <row r="80" spans="1:23" x14ac:dyDescent="0.25">
      <c r="A80" t="s">
        <v>108</v>
      </c>
      <c r="G80" t="s">
        <v>108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109</v>
      </c>
      <c r="B6" s="9" t="s">
        <v>1</v>
      </c>
      <c r="C6" s="9" t="s">
        <v>109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170022000</v>
      </c>
      <c r="C8" s="36">
        <f t="shared" si="0"/>
        <v>0</v>
      </c>
      <c r="D8" s="36">
        <f t="shared" si="0"/>
        <v>0</v>
      </c>
      <c r="E8" s="36">
        <f t="shared" si="0"/>
        <v>170022000</v>
      </c>
      <c r="F8" s="37">
        <f t="shared" si="0"/>
        <v>170022000</v>
      </c>
      <c r="G8" s="38">
        <f t="shared" si="0"/>
        <v>169022000</v>
      </c>
      <c r="H8" s="37">
        <f t="shared" si="0"/>
        <v>27033000</v>
      </c>
      <c r="I8" s="38">
        <f t="shared" si="0"/>
        <v>16499017</v>
      </c>
      <c r="J8" s="37">
        <f t="shared" si="0"/>
        <v>73871000</v>
      </c>
      <c r="K8" s="38">
        <f t="shared" si="0"/>
        <v>67074928</v>
      </c>
      <c r="L8" s="37">
        <f t="shared" si="0"/>
        <v>15371000</v>
      </c>
      <c r="M8" s="38">
        <f t="shared" si="0"/>
        <v>64966603</v>
      </c>
      <c r="N8" s="37">
        <f t="shared" si="0"/>
        <v>0</v>
      </c>
      <c r="O8" s="38">
        <f t="shared" si="0"/>
        <v>0</v>
      </c>
      <c r="P8" s="37">
        <f t="shared" si="0"/>
        <v>116275000</v>
      </c>
      <c r="Q8" s="38">
        <f t="shared" si="0"/>
        <v>148540548</v>
      </c>
      <c r="R8" s="16">
        <f>IF(($J8       =0),0,((($L8       -$J8       )/$J8       )*100))</f>
        <v>-79.192105156285962</v>
      </c>
      <c r="S8" s="17">
        <f>IF(($K8       =0),0,((($M8       -$K8       )/$K8       )*100))</f>
        <v>-3.1432385585266678</v>
      </c>
      <c r="T8" s="16">
        <f>IF(($E8       =0),0,(($P8       /$E8       )*100))</f>
        <v>68.388208584771377</v>
      </c>
      <c r="U8" s="18">
        <f>IF(($E8       =0),0,(($Q8       /$E8       )*100))</f>
        <v>87.365486819352782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158476000</v>
      </c>
      <c r="C9" s="39">
        <f t="shared" si="2"/>
        <v>0</v>
      </c>
      <c r="D9" s="39">
        <f t="shared" si="2"/>
        <v>0</v>
      </c>
      <c r="E9" s="39">
        <f t="shared" si="2"/>
        <v>158476000</v>
      </c>
      <c r="F9" s="40">
        <f t="shared" si="2"/>
        <v>158476000</v>
      </c>
      <c r="G9" s="41">
        <f t="shared" si="2"/>
        <v>157476000</v>
      </c>
      <c r="H9" s="40">
        <f t="shared" si="2"/>
        <v>25953000</v>
      </c>
      <c r="I9" s="41">
        <f t="shared" si="2"/>
        <v>16454816</v>
      </c>
      <c r="J9" s="40">
        <f t="shared" si="2"/>
        <v>70086000</v>
      </c>
      <c r="K9" s="41">
        <f t="shared" si="2"/>
        <v>64112997</v>
      </c>
      <c r="L9" s="40">
        <f t="shared" si="2"/>
        <v>11638000</v>
      </c>
      <c r="M9" s="41">
        <f t="shared" si="2"/>
        <v>61401323</v>
      </c>
      <c r="N9" s="40">
        <f t="shared" si="2"/>
        <v>0</v>
      </c>
      <c r="O9" s="41">
        <f t="shared" si="2"/>
        <v>0</v>
      </c>
      <c r="P9" s="40">
        <f t="shared" si="2"/>
        <v>107677000</v>
      </c>
      <c r="Q9" s="41">
        <f t="shared" si="2"/>
        <v>141969136</v>
      </c>
      <c r="R9" s="20">
        <f>IF(($J9       =0),0,((($L9       -$J9       )/$J9       )*100))</f>
        <v>-83.394686527979914</v>
      </c>
      <c r="S9" s="21">
        <f>IF(($K9       =0),0,((($M9       -$K9       )/$K9       )*100))</f>
        <v>-4.2295230715856258</v>
      </c>
      <c r="T9" s="20">
        <f>IF(($E9       =0),0,(($P9       /$E9       )*100))</f>
        <v>67.945304020798105</v>
      </c>
      <c r="U9" s="22">
        <f>IF(($E9       =0),0,(($Q9       /$E9       )*100))</f>
        <v>89.583997576920154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157476000</v>
      </c>
      <c r="C10" s="42"/>
      <c r="D10" s="42"/>
      <c r="E10" s="42">
        <f t="shared" ref="E10:E41" si="4">$B10      +$C10      +$D10</f>
        <v>157476000</v>
      </c>
      <c r="F10" s="43">
        <v>157476000</v>
      </c>
      <c r="G10" s="44">
        <v>157476000</v>
      </c>
      <c r="H10" s="43">
        <v>25953000</v>
      </c>
      <c r="I10" s="44">
        <v>16454816</v>
      </c>
      <c r="J10" s="43">
        <v>70086000</v>
      </c>
      <c r="K10" s="44">
        <v>64112997</v>
      </c>
      <c r="L10" s="43">
        <v>11638000</v>
      </c>
      <c r="M10" s="44">
        <v>61401323</v>
      </c>
      <c r="N10" s="43"/>
      <c r="O10" s="44"/>
      <c r="P10" s="43">
        <f t="shared" ref="P10:P41" si="5">$H10      +$J10      +$L10      +$N10</f>
        <v>107677000</v>
      </c>
      <c r="Q10" s="44">
        <f t="shared" ref="Q10:Q41" si="6">$I10      +$K10      +$M10      +$O10</f>
        <v>141969136</v>
      </c>
      <c r="R10" s="24">
        <f t="shared" ref="R10:R41" si="7">IF(($J10      =0),0,((($L10      -$J10      )/$J10      )*100))</f>
        <v>-83.394686527979914</v>
      </c>
      <c r="S10" s="25">
        <f t="shared" ref="S10:S41" si="8">IF(($K10      =0),0,((($M10      -$K10      )/$K10      )*100))</f>
        <v>-4.2295230715856258</v>
      </c>
      <c r="T10" s="24">
        <f t="shared" ref="T10:T41" si="9">IF(($E10      =0),0,(($P10      /$E10      )*100))</f>
        <v>68.376768523457542</v>
      </c>
      <c r="U10" s="26">
        <f t="shared" ref="U10:U41" si="10">IF(($E10      =0),0,(($Q10      /$E10      )*100))</f>
        <v>90.152871548680437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>
        <v>1000000</v>
      </c>
      <c r="C14" s="42"/>
      <c r="D14" s="42"/>
      <c r="E14" s="42">
        <f t="shared" si="4"/>
        <v>1000000</v>
      </c>
      <c r="F14" s="43">
        <v>1000000</v>
      </c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11546000</v>
      </c>
      <c r="C28" s="39">
        <f t="shared" si="11"/>
        <v>0</v>
      </c>
      <c r="D28" s="39">
        <f t="shared" si="11"/>
        <v>0</v>
      </c>
      <c r="E28" s="39">
        <f t="shared" si="11"/>
        <v>11546000</v>
      </c>
      <c r="F28" s="40">
        <f t="shared" si="11"/>
        <v>11546000</v>
      </c>
      <c r="G28" s="41">
        <f t="shared" si="11"/>
        <v>11546000</v>
      </c>
      <c r="H28" s="40">
        <f t="shared" si="11"/>
        <v>1080000</v>
      </c>
      <c r="I28" s="41">
        <f t="shared" si="11"/>
        <v>44201</v>
      </c>
      <c r="J28" s="40">
        <f t="shared" si="11"/>
        <v>3785000</v>
      </c>
      <c r="K28" s="41">
        <f t="shared" si="11"/>
        <v>2961931</v>
      </c>
      <c r="L28" s="40">
        <f t="shared" si="11"/>
        <v>3733000</v>
      </c>
      <c r="M28" s="41">
        <f t="shared" si="11"/>
        <v>3565280</v>
      </c>
      <c r="N28" s="40">
        <f t="shared" si="11"/>
        <v>0</v>
      </c>
      <c r="O28" s="41">
        <f t="shared" si="11"/>
        <v>0</v>
      </c>
      <c r="P28" s="40">
        <f t="shared" si="11"/>
        <v>8598000</v>
      </c>
      <c r="Q28" s="41">
        <f t="shared" si="11"/>
        <v>6571412</v>
      </c>
      <c r="R28" s="20">
        <f t="shared" si="7"/>
        <v>-1.3738441215323647</v>
      </c>
      <c r="S28" s="21">
        <f t="shared" si="8"/>
        <v>20.370123409356935</v>
      </c>
      <c r="T28" s="20">
        <f t="shared" si="9"/>
        <v>74.467347999307123</v>
      </c>
      <c r="U28" s="22">
        <f t="shared" si="10"/>
        <v>56.915052832149662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53000</v>
      </c>
      <c r="I31" s="44">
        <v>44201</v>
      </c>
      <c r="J31" s="43">
        <v>35000</v>
      </c>
      <c r="K31" s="44">
        <v>31280</v>
      </c>
      <c r="L31" s="43">
        <v>249000</v>
      </c>
      <c r="M31" s="44">
        <v>238580</v>
      </c>
      <c r="N31" s="43"/>
      <c r="O31" s="44"/>
      <c r="P31" s="43">
        <f t="shared" si="5"/>
        <v>337000</v>
      </c>
      <c r="Q31" s="44">
        <f t="shared" si="6"/>
        <v>314061</v>
      </c>
      <c r="R31" s="24">
        <f t="shared" si="7"/>
        <v>611.42857142857133</v>
      </c>
      <c r="S31" s="25">
        <f t="shared" si="8"/>
        <v>662.72378516624042</v>
      </c>
      <c r="T31" s="24">
        <f t="shared" si="9"/>
        <v>16.850000000000001</v>
      </c>
      <c r="U31" s="26">
        <f t="shared" si="10"/>
        <v>15.703049999999999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4286000</v>
      </c>
      <c r="C33" s="42"/>
      <c r="D33" s="42"/>
      <c r="E33" s="42">
        <f t="shared" si="4"/>
        <v>4286000</v>
      </c>
      <c r="F33" s="43">
        <v>4286000</v>
      </c>
      <c r="G33" s="44">
        <v>4286000</v>
      </c>
      <c r="H33" s="43">
        <v>1027000</v>
      </c>
      <c r="I33" s="44"/>
      <c r="J33" s="43">
        <v>1974000</v>
      </c>
      <c r="K33" s="44">
        <v>2930651</v>
      </c>
      <c r="L33" s="43"/>
      <c r="M33" s="44">
        <v>1355350</v>
      </c>
      <c r="N33" s="43"/>
      <c r="O33" s="44"/>
      <c r="P33" s="43">
        <f t="shared" si="5"/>
        <v>3001000</v>
      </c>
      <c r="Q33" s="44">
        <f t="shared" si="6"/>
        <v>4286001</v>
      </c>
      <c r="R33" s="24">
        <f t="shared" si="7"/>
        <v>-100</v>
      </c>
      <c r="S33" s="25">
        <f t="shared" si="8"/>
        <v>-53.75259626615383</v>
      </c>
      <c r="T33" s="24">
        <f t="shared" si="9"/>
        <v>70.018665422305176</v>
      </c>
      <c r="U33" s="26">
        <f t="shared" si="10"/>
        <v>100.00002333177788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5260000</v>
      </c>
      <c r="C36" s="42"/>
      <c r="D36" s="42"/>
      <c r="E36" s="42">
        <f t="shared" si="4"/>
        <v>5260000</v>
      </c>
      <c r="F36" s="43">
        <v>5260000</v>
      </c>
      <c r="G36" s="44">
        <v>5260000</v>
      </c>
      <c r="H36" s="43"/>
      <c r="I36" s="44"/>
      <c r="J36" s="43">
        <v>1776000</v>
      </c>
      <c r="K36" s="44"/>
      <c r="L36" s="43">
        <v>3484000</v>
      </c>
      <c r="M36" s="44">
        <v>1971350</v>
      </c>
      <c r="N36" s="43"/>
      <c r="O36" s="44"/>
      <c r="P36" s="43">
        <f t="shared" si="5"/>
        <v>5260000</v>
      </c>
      <c r="Q36" s="44">
        <f t="shared" si="6"/>
        <v>1971350</v>
      </c>
      <c r="R36" s="24">
        <f t="shared" si="7"/>
        <v>96.171171171171167</v>
      </c>
      <c r="S36" s="25">
        <f t="shared" si="8"/>
        <v>0</v>
      </c>
      <c r="T36" s="24">
        <f t="shared" si="9"/>
        <v>100</v>
      </c>
      <c r="U36" s="26">
        <f t="shared" si="10"/>
        <v>37.478136882129277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574345000</v>
      </c>
      <c r="C43" s="45">
        <f t="shared" si="20"/>
        <v>0</v>
      </c>
      <c r="D43" s="45">
        <f t="shared" si="20"/>
        <v>0</v>
      </c>
      <c r="E43" s="45">
        <f t="shared" si="20"/>
        <v>574345000</v>
      </c>
      <c r="F43" s="46">
        <f t="shared" si="20"/>
        <v>572974000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574345000</v>
      </c>
      <c r="C44" s="39">
        <f t="shared" si="22"/>
        <v>0</v>
      </c>
      <c r="D44" s="39">
        <f t="shared" si="22"/>
        <v>0</v>
      </c>
      <c r="E44" s="39">
        <f t="shared" si="22"/>
        <v>574345000</v>
      </c>
      <c r="F44" s="40">
        <f t="shared" si="22"/>
        <v>572974000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505037000</v>
      </c>
      <c r="C45" s="42"/>
      <c r="D45" s="42"/>
      <c r="E45" s="42">
        <f t="shared" si="13"/>
        <v>505037000</v>
      </c>
      <c r="F45" s="43">
        <v>505037000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15098000</v>
      </c>
      <c r="C46" s="42"/>
      <c r="D46" s="42"/>
      <c r="E46" s="42">
        <f t="shared" si="13"/>
        <v>15098000</v>
      </c>
      <c r="F46" s="43">
        <v>13727000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2000000</v>
      </c>
      <c r="C47" s="42"/>
      <c r="D47" s="42"/>
      <c r="E47" s="42">
        <f t="shared" si="13"/>
        <v>2000000</v>
      </c>
      <c r="F47" s="43">
        <v>2000000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>
        <v>52210000</v>
      </c>
      <c r="C54" s="42"/>
      <c r="D54" s="42"/>
      <c r="E54" s="42">
        <f t="shared" si="13"/>
        <v>52210000</v>
      </c>
      <c r="F54" s="43">
        <v>52210000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744367000</v>
      </c>
      <c r="C61" s="39">
        <f t="shared" si="26"/>
        <v>0</v>
      </c>
      <c r="D61" s="39">
        <f t="shared" si="26"/>
        <v>0</v>
      </c>
      <c r="E61" s="39">
        <f t="shared" si="26"/>
        <v>744367000</v>
      </c>
      <c r="F61" s="40">
        <f t="shared" si="26"/>
        <v>742996000</v>
      </c>
      <c r="G61" s="41">
        <f t="shared" si="26"/>
        <v>169022000</v>
      </c>
      <c r="H61" s="40">
        <f t="shared" si="26"/>
        <v>27033000</v>
      </c>
      <c r="I61" s="41">
        <f t="shared" si="26"/>
        <v>16499017</v>
      </c>
      <c r="J61" s="40">
        <f t="shared" si="26"/>
        <v>73871000</v>
      </c>
      <c r="K61" s="41">
        <f t="shared" si="26"/>
        <v>67074928</v>
      </c>
      <c r="L61" s="40">
        <f t="shared" si="26"/>
        <v>15371000</v>
      </c>
      <c r="M61" s="41">
        <f t="shared" si="26"/>
        <v>64966603</v>
      </c>
      <c r="N61" s="40">
        <f t="shared" si="26"/>
        <v>0</v>
      </c>
      <c r="O61" s="41">
        <f t="shared" si="26"/>
        <v>0</v>
      </c>
      <c r="P61" s="40">
        <f t="shared" si="26"/>
        <v>116275000</v>
      </c>
      <c r="Q61" s="41">
        <f t="shared" si="26"/>
        <v>148540548</v>
      </c>
      <c r="R61" s="20">
        <f t="shared" si="16"/>
        <v>-79.192105156285962</v>
      </c>
      <c r="S61" s="21">
        <f t="shared" si="17"/>
        <v>-3.1432385585266678</v>
      </c>
      <c r="T61" s="20">
        <f t="shared" si="18"/>
        <v>15.620654865140448</v>
      </c>
      <c r="U61" s="22">
        <f t="shared" si="19"/>
        <v>19.955283885502716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744367000</v>
      </c>
      <c r="C65" s="48">
        <f t="shared" si="30"/>
        <v>0</v>
      </c>
      <c r="D65" s="48">
        <f t="shared" si="30"/>
        <v>0</v>
      </c>
      <c r="E65" s="48">
        <f t="shared" si="30"/>
        <v>744367000</v>
      </c>
      <c r="F65" s="49">
        <f t="shared" si="30"/>
        <v>742996000</v>
      </c>
      <c r="G65" s="50">
        <f t="shared" si="30"/>
        <v>169022000</v>
      </c>
      <c r="H65" s="49">
        <f t="shared" si="30"/>
        <v>27033000</v>
      </c>
      <c r="I65" s="50">
        <f t="shared" si="30"/>
        <v>16499017</v>
      </c>
      <c r="J65" s="49">
        <f t="shared" si="30"/>
        <v>73871000</v>
      </c>
      <c r="K65" s="50">
        <f t="shared" si="30"/>
        <v>67074928</v>
      </c>
      <c r="L65" s="49">
        <f t="shared" si="30"/>
        <v>15371000</v>
      </c>
      <c r="M65" s="51">
        <f t="shared" si="30"/>
        <v>64966603</v>
      </c>
      <c r="N65" s="49">
        <f t="shared" si="30"/>
        <v>0</v>
      </c>
      <c r="O65" s="50">
        <f t="shared" si="30"/>
        <v>0</v>
      </c>
      <c r="P65" s="49">
        <f t="shared" si="30"/>
        <v>116275000</v>
      </c>
      <c r="Q65" s="50">
        <f t="shared" si="30"/>
        <v>148540548</v>
      </c>
      <c r="R65" s="34">
        <f t="shared" si="16"/>
        <v>-79.192105156285962</v>
      </c>
      <c r="S65" s="35">
        <f t="shared" si="17"/>
        <v>-3.1432385585266678</v>
      </c>
      <c r="T65" s="34">
        <f t="shared" si="18"/>
        <v>15.620654865140448</v>
      </c>
      <c r="U65" s="35">
        <f t="shared" si="19"/>
        <v>19.955283885502716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101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102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103</v>
      </c>
    </row>
    <row r="74" spans="1:23" x14ac:dyDescent="0.25">
      <c r="A74" t="s">
        <v>104</v>
      </c>
    </row>
    <row r="75" spans="1:23" x14ac:dyDescent="0.25">
      <c r="A75" t="s">
        <v>105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106</v>
      </c>
      <c r="G78" s="5" t="s">
        <v>107</v>
      </c>
      <c r="W78" s="5"/>
    </row>
    <row r="80" spans="1:23" x14ac:dyDescent="0.25">
      <c r="A80" t="s">
        <v>108</v>
      </c>
      <c r="G80" t="s">
        <v>108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109</v>
      </c>
      <c r="B6" s="9" t="s">
        <v>1</v>
      </c>
      <c r="C6" s="9" t="s">
        <v>109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104222000</v>
      </c>
      <c r="C8" s="36">
        <f t="shared" si="0"/>
        <v>0</v>
      </c>
      <c r="D8" s="36">
        <f t="shared" si="0"/>
        <v>0</v>
      </c>
      <c r="E8" s="36">
        <f t="shared" si="0"/>
        <v>104222000</v>
      </c>
      <c r="F8" s="37">
        <f t="shared" si="0"/>
        <v>104222000</v>
      </c>
      <c r="G8" s="38">
        <f t="shared" si="0"/>
        <v>104222000</v>
      </c>
      <c r="H8" s="37">
        <f t="shared" si="0"/>
        <v>13076000</v>
      </c>
      <c r="I8" s="38">
        <f t="shared" si="0"/>
        <v>15333735</v>
      </c>
      <c r="J8" s="37">
        <f t="shared" si="0"/>
        <v>39119000</v>
      </c>
      <c r="K8" s="38">
        <f t="shared" si="0"/>
        <v>39376352</v>
      </c>
      <c r="L8" s="37">
        <f t="shared" si="0"/>
        <v>17817000</v>
      </c>
      <c r="M8" s="38">
        <f t="shared" si="0"/>
        <v>22388644</v>
      </c>
      <c r="N8" s="37">
        <f t="shared" si="0"/>
        <v>0</v>
      </c>
      <c r="O8" s="38">
        <f t="shared" si="0"/>
        <v>0</v>
      </c>
      <c r="P8" s="37">
        <f t="shared" si="0"/>
        <v>70012000</v>
      </c>
      <c r="Q8" s="38">
        <f t="shared" si="0"/>
        <v>77098731</v>
      </c>
      <c r="R8" s="16">
        <f>IF(($J8       =0),0,((($L8       -$J8       )/$J8       )*100))</f>
        <v>-54.454357217720286</v>
      </c>
      <c r="S8" s="17">
        <f>IF(($K8       =0),0,((($M8       -$K8       )/$K8       )*100))</f>
        <v>-43.141904054494432</v>
      </c>
      <c r="T8" s="16">
        <f>IF(($E8       =0),0,(($P8       /$E8       )*100))</f>
        <v>67.175836195812792</v>
      </c>
      <c r="U8" s="18">
        <f>IF(($E8       =0),0,(($Q8       /$E8       )*100))</f>
        <v>73.975485981846447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96145000</v>
      </c>
      <c r="C9" s="39">
        <f t="shared" si="2"/>
        <v>0</v>
      </c>
      <c r="D9" s="39">
        <f t="shared" si="2"/>
        <v>0</v>
      </c>
      <c r="E9" s="39">
        <f t="shared" si="2"/>
        <v>96145000</v>
      </c>
      <c r="F9" s="40">
        <f t="shared" si="2"/>
        <v>96145000</v>
      </c>
      <c r="G9" s="41">
        <f t="shared" si="2"/>
        <v>96145000</v>
      </c>
      <c r="H9" s="40">
        <f t="shared" si="2"/>
        <v>12435000</v>
      </c>
      <c r="I9" s="41">
        <f t="shared" si="2"/>
        <v>13135089</v>
      </c>
      <c r="J9" s="40">
        <f t="shared" si="2"/>
        <v>35827000</v>
      </c>
      <c r="K9" s="41">
        <f t="shared" si="2"/>
        <v>38734355</v>
      </c>
      <c r="L9" s="40">
        <f t="shared" si="2"/>
        <v>17733000</v>
      </c>
      <c r="M9" s="41">
        <f t="shared" si="2"/>
        <v>18392857</v>
      </c>
      <c r="N9" s="40">
        <f t="shared" si="2"/>
        <v>0</v>
      </c>
      <c r="O9" s="41">
        <f t="shared" si="2"/>
        <v>0</v>
      </c>
      <c r="P9" s="40">
        <f t="shared" si="2"/>
        <v>65995000</v>
      </c>
      <c r="Q9" s="41">
        <f t="shared" si="2"/>
        <v>70262301</v>
      </c>
      <c r="R9" s="20">
        <f>IF(($J9       =0),0,((($L9       -$J9       )/$J9       )*100))</f>
        <v>-50.503809975716642</v>
      </c>
      <c r="S9" s="21">
        <f>IF(($K9       =0),0,((($M9       -$K9       )/$K9       )*100))</f>
        <v>-52.515391052723089</v>
      </c>
      <c r="T9" s="20">
        <f>IF(($E9       =0),0,(($P9       /$E9       )*100))</f>
        <v>68.641114982578401</v>
      </c>
      <c r="U9" s="22">
        <f>IF(($E9       =0),0,(($Q9       /$E9       )*100))</f>
        <v>73.079516355504708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38050000</v>
      </c>
      <c r="C10" s="42"/>
      <c r="D10" s="42"/>
      <c r="E10" s="42">
        <f t="shared" ref="E10:E41" si="4">$B10      +$C10      +$D10</f>
        <v>38050000</v>
      </c>
      <c r="F10" s="43">
        <v>38050000</v>
      </c>
      <c r="G10" s="44">
        <v>38050000</v>
      </c>
      <c r="H10" s="43">
        <v>10254000</v>
      </c>
      <c r="I10" s="44">
        <v>10359006</v>
      </c>
      <c r="J10" s="43">
        <v>13275000</v>
      </c>
      <c r="K10" s="44">
        <v>14210301</v>
      </c>
      <c r="L10" s="43">
        <v>4315000</v>
      </c>
      <c r="M10" s="44">
        <v>5160754</v>
      </c>
      <c r="N10" s="43"/>
      <c r="O10" s="44"/>
      <c r="P10" s="43">
        <f t="shared" ref="P10:P41" si="5">$H10      +$J10      +$L10      +$N10</f>
        <v>27844000</v>
      </c>
      <c r="Q10" s="44">
        <f t="shared" ref="Q10:Q41" si="6">$I10      +$K10      +$M10      +$O10</f>
        <v>29730061</v>
      </c>
      <c r="R10" s="24">
        <f t="shared" ref="R10:R41" si="7">IF(($J10      =0),0,((($L10      -$J10      )/$J10      )*100))</f>
        <v>-67.495291902071557</v>
      </c>
      <c r="S10" s="25">
        <f t="shared" ref="S10:S41" si="8">IF(($K10      =0),0,((($M10      -$K10      )/$K10      )*100))</f>
        <v>-63.683007136865008</v>
      </c>
      <c r="T10" s="24">
        <f t="shared" ref="T10:T41" si="9">IF(($E10      =0),0,(($P10      /$E10      )*100))</f>
        <v>73.177398160315377</v>
      </c>
      <c r="U10" s="26">
        <f t="shared" ref="U10:U41" si="10">IF(($E10      =0),0,(($Q10      /$E10      )*100))</f>
        <v>78.134194480946135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35209000</v>
      </c>
      <c r="C13" s="42"/>
      <c r="D13" s="42"/>
      <c r="E13" s="42">
        <f t="shared" si="4"/>
        <v>35209000</v>
      </c>
      <c r="F13" s="43">
        <v>35209000</v>
      </c>
      <c r="G13" s="44">
        <v>35209000</v>
      </c>
      <c r="H13" s="43">
        <v>1484000</v>
      </c>
      <c r="I13" s="44">
        <v>1565334</v>
      </c>
      <c r="J13" s="43">
        <v>13168000</v>
      </c>
      <c r="K13" s="44">
        <v>15694206</v>
      </c>
      <c r="L13" s="43">
        <v>3686000</v>
      </c>
      <c r="M13" s="44">
        <v>4165915</v>
      </c>
      <c r="N13" s="43"/>
      <c r="O13" s="44"/>
      <c r="P13" s="43">
        <f t="shared" si="5"/>
        <v>18338000</v>
      </c>
      <c r="Q13" s="44">
        <f t="shared" si="6"/>
        <v>21425455</v>
      </c>
      <c r="R13" s="24">
        <f t="shared" si="7"/>
        <v>-72.007897934386392</v>
      </c>
      <c r="S13" s="25">
        <f t="shared" si="8"/>
        <v>-73.455713528929081</v>
      </c>
      <c r="T13" s="24">
        <f t="shared" si="9"/>
        <v>52.083274162856085</v>
      </c>
      <c r="U13" s="26">
        <f t="shared" si="10"/>
        <v>60.852211082393701</v>
      </c>
      <c r="V13" s="43"/>
      <c r="W13" s="44"/>
    </row>
    <row r="14" spans="1:23" ht="13" x14ac:dyDescent="0.3">
      <c r="A14" s="23" t="s">
        <v>40</v>
      </c>
      <c r="B14" s="42">
        <v>1000000</v>
      </c>
      <c r="C14" s="42"/>
      <c r="D14" s="42"/>
      <c r="E14" s="42">
        <f t="shared" si="4"/>
        <v>1000000</v>
      </c>
      <c r="F14" s="43">
        <v>1000000</v>
      </c>
      <c r="G14" s="44">
        <v>1000000</v>
      </c>
      <c r="H14" s="43"/>
      <c r="I14" s="44">
        <v>460932</v>
      </c>
      <c r="J14" s="43">
        <v>756000</v>
      </c>
      <c r="K14" s="44">
        <v>466135</v>
      </c>
      <c r="L14" s="43"/>
      <c r="M14" s="44"/>
      <c r="N14" s="43"/>
      <c r="O14" s="44"/>
      <c r="P14" s="43">
        <f t="shared" si="5"/>
        <v>756000</v>
      </c>
      <c r="Q14" s="44">
        <f t="shared" si="6"/>
        <v>927067</v>
      </c>
      <c r="R14" s="24">
        <f t="shared" si="7"/>
        <v>-100</v>
      </c>
      <c r="S14" s="25">
        <f t="shared" si="8"/>
        <v>-100</v>
      </c>
      <c r="T14" s="24">
        <f t="shared" si="9"/>
        <v>75.599999999999994</v>
      </c>
      <c r="U14" s="26">
        <f t="shared" si="10"/>
        <v>92.706699999999998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21886000</v>
      </c>
      <c r="C23" s="42"/>
      <c r="D23" s="42"/>
      <c r="E23" s="42">
        <f t="shared" si="4"/>
        <v>21886000</v>
      </c>
      <c r="F23" s="43">
        <v>21886000</v>
      </c>
      <c r="G23" s="44">
        <v>21886000</v>
      </c>
      <c r="H23" s="43">
        <v>697000</v>
      </c>
      <c r="I23" s="44">
        <v>749817</v>
      </c>
      <c r="J23" s="43">
        <v>8628000</v>
      </c>
      <c r="K23" s="44">
        <v>8363713</v>
      </c>
      <c r="L23" s="43">
        <v>9732000</v>
      </c>
      <c r="M23" s="44">
        <v>9066188</v>
      </c>
      <c r="N23" s="43"/>
      <c r="O23" s="44"/>
      <c r="P23" s="43">
        <f t="shared" si="5"/>
        <v>19057000</v>
      </c>
      <c r="Q23" s="44">
        <f t="shared" si="6"/>
        <v>18179718</v>
      </c>
      <c r="R23" s="24">
        <f t="shared" si="7"/>
        <v>12.795549374130738</v>
      </c>
      <c r="S23" s="25">
        <f t="shared" si="8"/>
        <v>8.3990806475545003</v>
      </c>
      <c r="T23" s="24">
        <f t="shared" si="9"/>
        <v>87.073928538791918</v>
      </c>
      <c r="U23" s="26">
        <f t="shared" si="10"/>
        <v>83.065512199579643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8077000</v>
      </c>
      <c r="C28" s="39">
        <f t="shared" si="11"/>
        <v>0</v>
      </c>
      <c r="D28" s="39">
        <f t="shared" si="11"/>
        <v>0</v>
      </c>
      <c r="E28" s="39">
        <f t="shared" si="11"/>
        <v>8077000</v>
      </c>
      <c r="F28" s="40">
        <f t="shared" si="11"/>
        <v>8077000</v>
      </c>
      <c r="G28" s="41">
        <f t="shared" si="11"/>
        <v>8077000</v>
      </c>
      <c r="H28" s="40">
        <f t="shared" si="11"/>
        <v>641000</v>
      </c>
      <c r="I28" s="41">
        <f t="shared" si="11"/>
        <v>2198646</v>
      </c>
      <c r="J28" s="40">
        <f t="shared" si="11"/>
        <v>3292000</v>
      </c>
      <c r="K28" s="41">
        <f t="shared" si="11"/>
        <v>641997</v>
      </c>
      <c r="L28" s="40">
        <f t="shared" si="11"/>
        <v>84000</v>
      </c>
      <c r="M28" s="41">
        <f t="shared" si="11"/>
        <v>3995787</v>
      </c>
      <c r="N28" s="40">
        <f t="shared" si="11"/>
        <v>0</v>
      </c>
      <c r="O28" s="41">
        <f t="shared" si="11"/>
        <v>0</v>
      </c>
      <c r="P28" s="40">
        <f t="shared" si="11"/>
        <v>4017000</v>
      </c>
      <c r="Q28" s="41">
        <f t="shared" si="11"/>
        <v>6836430</v>
      </c>
      <c r="R28" s="20">
        <f t="shared" si="7"/>
        <v>-97.448359659781289</v>
      </c>
      <c r="S28" s="21">
        <f t="shared" si="8"/>
        <v>522.3996373814831</v>
      </c>
      <c r="T28" s="20">
        <f t="shared" si="9"/>
        <v>49.733812058932777</v>
      </c>
      <c r="U28" s="22">
        <f t="shared" si="10"/>
        <v>84.64070818373159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122000</v>
      </c>
      <c r="I31" s="44">
        <v>121646</v>
      </c>
      <c r="J31" s="43">
        <v>692000</v>
      </c>
      <c r="K31" s="44">
        <v>848281</v>
      </c>
      <c r="L31" s="43">
        <v>84000</v>
      </c>
      <c r="M31" s="44">
        <v>196678</v>
      </c>
      <c r="N31" s="43"/>
      <c r="O31" s="44"/>
      <c r="P31" s="43">
        <f t="shared" si="5"/>
        <v>898000</v>
      </c>
      <c r="Q31" s="44">
        <f t="shared" si="6"/>
        <v>1166605</v>
      </c>
      <c r="R31" s="24">
        <f t="shared" si="7"/>
        <v>-87.861271676300575</v>
      </c>
      <c r="S31" s="25">
        <f t="shared" si="8"/>
        <v>-76.814522546184577</v>
      </c>
      <c r="T31" s="24">
        <f t="shared" si="9"/>
        <v>44.9</v>
      </c>
      <c r="U31" s="26">
        <f t="shared" si="10"/>
        <v>58.330249999999992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2077000</v>
      </c>
      <c r="C33" s="42"/>
      <c r="D33" s="42"/>
      <c r="E33" s="42">
        <f t="shared" si="4"/>
        <v>2077000</v>
      </c>
      <c r="F33" s="43">
        <v>2077000</v>
      </c>
      <c r="G33" s="44">
        <v>2077000</v>
      </c>
      <c r="H33" s="43">
        <v>519000</v>
      </c>
      <c r="I33" s="44">
        <v>2077000</v>
      </c>
      <c r="J33" s="43"/>
      <c r="K33" s="44">
        <v>-206284</v>
      </c>
      <c r="L33" s="43"/>
      <c r="M33" s="44"/>
      <c r="N33" s="43"/>
      <c r="O33" s="44"/>
      <c r="P33" s="43">
        <f t="shared" si="5"/>
        <v>519000</v>
      </c>
      <c r="Q33" s="44">
        <f t="shared" si="6"/>
        <v>1870716</v>
      </c>
      <c r="R33" s="24">
        <f t="shared" si="7"/>
        <v>0</v>
      </c>
      <c r="S33" s="25">
        <f t="shared" si="8"/>
        <v>-100</v>
      </c>
      <c r="T33" s="24">
        <f t="shared" si="9"/>
        <v>24.987963408762639</v>
      </c>
      <c r="U33" s="26">
        <f t="shared" si="10"/>
        <v>90.068175252768413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/>
      <c r="I36" s="44"/>
      <c r="J36" s="43">
        <v>2600000</v>
      </c>
      <c r="K36" s="44"/>
      <c r="L36" s="43"/>
      <c r="M36" s="44">
        <v>3799109</v>
      </c>
      <c r="N36" s="43"/>
      <c r="O36" s="44"/>
      <c r="P36" s="43">
        <f t="shared" si="5"/>
        <v>2600000</v>
      </c>
      <c r="Q36" s="44">
        <f t="shared" si="6"/>
        <v>3799109</v>
      </c>
      <c r="R36" s="24">
        <f t="shared" si="7"/>
        <v>-100</v>
      </c>
      <c r="S36" s="25">
        <f t="shared" si="8"/>
        <v>0</v>
      </c>
      <c r="T36" s="24">
        <f t="shared" si="9"/>
        <v>65</v>
      </c>
      <c r="U36" s="26">
        <f t="shared" si="10"/>
        <v>94.977725000000007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57000000</v>
      </c>
      <c r="C43" s="45">
        <f t="shared" si="20"/>
        <v>0</v>
      </c>
      <c r="D43" s="45">
        <f t="shared" si="20"/>
        <v>0</v>
      </c>
      <c r="E43" s="45">
        <f t="shared" si="20"/>
        <v>57000000</v>
      </c>
      <c r="F43" s="46">
        <f t="shared" si="20"/>
        <v>57000000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57000000</v>
      </c>
      <c r="C44" s="39">
        <f t="shared" si="22"/>
        <v>0</v>
      </c>
      <c r="D44" s="39">
        <f t="shared" si="22"/>
        <v>0</v>
      </c>
      <c r="E44" s="39">
        <f t="shared" si="22"/>
        <v>57000000</v>
      </c>
      <c r="F44" s="40">
        <f t="shared" si="22"/>
        <v>57000000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55000000</v>
      </c>
      <c r="C45" s="42"/>
      <c r="D45" s="42"/>
      <c r="E45" s="42">
        <f t="shared" si="13"/>
        <v>55000000</v>
      </c>
      <c r="F45" s="43">
        <v>55000000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2000000</v>
      </c>
      <c r="C47" s="42"/>
      <c r="D47" s="42"/>
      <c r="E47" s="42">
        <f t="shared" si="13"/>
        <v>2000000</v>
      </c>
      <c r="F47" s="43">
        <v>2000000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161222000</v>
      </c>
      <c r="C61" s="39">
        <f t="shared" si="26"/>
        <v>0</v>
      </c>
      <c r="D61" s="39">
        <f t="shared" si="26"/>
        <v>0</v>
      </c>
      <c r="E61" s="39">
        <f t="shared" si="26"/>
        <v>161222000</v>
      </c>
      <c r="F61" s="40">
        <f t="shared" si="26"/>
        <v>161222000</v>
      </c>
      <c r="G61" s="41">
        <f t="shared" si="26"/>
        <v>104222000</v>
      </c>
      <c r="H61" s="40">
        <f t="shared" si="26"/>
        <v>13076000</v>
      </c>
      <c r="I61" s="41">
        <f t="shared" si="26"/>
        <v>15333735</v>
      </c>
      <c r="J61" s="40">
        <f t="shared" si="26"/>
        <v>39119000</v>
      </c>
      <c r="K61" s="41">
        <f t="shared" si="26"/>
        <v>39376352</v>
      </c>
      <c r="L61" s="40">
        <f t="shared" si="26"/>
        <v>17817000</v>
      </c>
      <c r="M61" s="41">
        <f t="shared" si="26"/>
        <v>22388644</v>
      </c>
      <c r="N61" s="40">
        <f t="shared" si="26"/>
        <v>0</v>
      </c>
      <c r="O61" s="41">
        <f t="shared" si="26"/>
        <v>0</v>
      </c>
      <c r="P61" s="40">
        <f t="shared" si="26"/>
        <v>70012000</v>
      </c>
      <c r="Q61" s="41">
        <f t="shared" si="26"/>
        <v>77098731</v>
      </c>
      <c r="R61" s="20">
        <f t="shared" si="16"/>
        <v>-54.454357217720286</v>
      </c>
      <c r="S61" s="21">
        <f t="shared" si="17"/>
        <v>-43.141904054494432</v>
      </c>
      <c r="T61" s="20">
        <f t="shared" si="18"/>
        <v>43.425835183783853</v>
      </c>
      <c r="U61" s="22">
        <f t="shared" si="19"/>
        <v>47.821470394859261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161222000</v>
      </c>
      <c r="C65" s="48">
        <f t="shared" si="30"/>
        <v>0</v>
      </c>
      <c r="D65" s="48">
        <f t="shared" si="30"/>
        <v>0</v>
      </c>
      <c r="E65" s="48">
        <f t="shared" si="30"/>
        <v>161222000</v>
      </c>
      <c r="F65" s="49">
        <f t="shared" si="30"/>
        <v>161222000</v>
      </c>
      <c r="G65" s="50">
        <f t="shared" si="30"/>
        <v>104222000</v>
      </c>
      <c r="H65" s="49">
        <f t="shared" si="30"/>
        <v>13076000</v>
      </c>
      <c r="I65" s="50">
        <f t="shared" si="30"/>
        <v>15333735</v>
      </c>
      <c r="J65" s="49">
        <f t="shared" si="30"/>
        <v>39119000</v>
      </c>
      <c r="K65" s="50">
        <f t="shared" si="30"/>
        <v>39376352</v>
      </c>
      <c r="L65" s="49">
        <f t="shared" si="30"/>
        <v>17817000</v>
      </c>
      <c r="M65" s="51">
        <f t="shared" si="30"/>
        <v>22388644</v>
      </c>
      <c r="N65" s="49">
        <f t="shared" si="30"/>
        <v>0</v>
      </c>
      <c r="O65" s="50">
        <f t="shared" si="30"/>
        <v>0</v>
      </c>
      <c r="P65" s="49">
        <f t="shared" si="30"/>
        <v>70012000</v>
      </c>
      <c r="Q65" s="50">
        <f t="shared" si="30"/>
        <v>77098731</v>
      </c>
      <c r="R65" s="34">
        <f t="shared" si="16"/>
        <v>-54.454357217720286</v>
      </c>
      <c r="S65" s="35">
        <f t="shared" si="17"/>
        <v>-43.141904054494432</v>
      </c>
      <c r="T65" s="34">
        <f t="shared" si="18"/>
        <v>43.425835183783853</v>
      </c>
      <c r="U65" s="35">
        <f t="shared" si="19"/>
        <v>47.821470394859261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101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102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103</v>
      </c>
    </row>
    <row r="74" spans="1:23" x14ac:dyDescent="0.25">
      <c r="A74" t="s">
        <v>104</v>
      </c>
    </row>
    <row r="75" spans="1:23" x14ac:dyDescent="0.25">
      <c r="A75" t="s">
        <v>105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106</v>
      </c>
      <c r="G78" s="5" t="s">
        <v>107</v>
      </c>
      <c r="W78" s="5"/>
    </row>
    <row r="80" spans="1:23" x14ac:dyDescent="0.25">
      <c r="A80" t="s">
        <v>108</v>
      </c>
      <c r="G80" t="s">
        <v>108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109</v>
      </c>
      <c r="B6" s="9" t="s">
        <v>1</v>
      </c>
      <c r="C6" s="9" t="s">
        <v>109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103005000</v>
      </c>
      <c r="C8" s="36">
        <f t="shared" si="0"/>
        <v>0</v>
      </c>
      <c r="D8" s="36">
        <f t="shared" si="0"/>
        <v>0</v>
      </c>
      <c r="E8" s="36">
        <f t="shared" si="0"/>
        <v>103005000</v>
      </c>
      <c r="F8" s="37">
        <f t="shared" si="0"/>
        <v>103005000</v>
      </c>
      <c r="G8" s="38">
        <f t="shared" si="0"/>
        <v>103005000</v>
      </c>
      <c r="H8" s="37">
        <f t="shared" si="0"/>
        <v>21800000</v>
      </c>
      <c r="I8" s="38">
        <f t="shared" si="0"/>
        <v>18475663</v>
      </c>
      <c r="J8" s="37">
        <f t="shared" si="0"/>
        <v>43795000</v>
      </c>
      <c r="K8" s="38">
        <f t="shared" si="0"/>
        <v>38178638</v>
      </c>
      <c r="L8" s="37">
        <f t="shared" si="0"/>
        <v>5053000</v>
      </c>
      <c r="M8" s="38">
        <f t="shared" si="0"/>
        <v>8582715</v>
      </c>
      <c r="N8" s="37">
        <f t="shared" si="0"/>
        <v>0</v>
      </c>
      <c r="O8" s="38">
        <f t="shared" si="0"/>
        <v>0</v>
      </c>
      <c r="P8" s="37">
        <f t="shared" si="0"/>
        <v>70648000</v>
      </c>
      <c r="Q8" s="38">
        <f t="shared" si="0"/>
        <v>65237016</v>
      </c>
      <c r="R8" s="16">
        <f>IF(($J8       =0),0,((($L8       -$J8       )/$J8       )*100))</f>
        <v>-88.462153213837198</v>
      </c>
      <c r="S8" s="17">
        <f>IF(($K8       =0),0,((($M8       -$K8       )/$K8       )*100))</f>
        <v>-77.519588310091109</v>
      </c>
      <c r="T8" s="16">
        <f>IF(($E8       =0),0,(($P8       /$E8       )*100))</f>
        <v>68.586961797970972</v>
      </c>
      <c r="U8" s="18">
        <f>IF(($E8       =0),0,(($Q8       /$E8       )*100))</f>
        <v>63.333834279889324</v>
      </c>
      <c r="V8" s="37">
        <f t="shared" ref="V8:W8" si="1">+V9+V28</f>
        <v>13914000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99673000</v>
      </c>
      <c r="C9" s="39">
        <f t="shared" si="2"/>
        <v>0</v>
      </c>
      <c r="D9" s="39">
        <f t="shared" si="2"/>
        <v>0</v>
      </c>
      <c r="E9" s="39">
        <f t="shared" si="2"/>
        <v>99673000</v>
      </c>
      <c r="F9" s="40">
        <f t="shared" si="2"/>
        <v>99673000</v>
      </c>
      <c r="G9" s="41">
        <f t="shared" si="2"/>
        <v>99673000</v>
      </c>
      <c r="H9" s="40">
        <f t="shared" si="2"/>
        <v>21730000</v>
      </c>
      <c r="I9" s="41">
        <f t="shared" si="2"/>
        <v>18316206</v>
      </c>
      <c r="J9" s="40">
        <f t="shared" si="2"/>
        <v>42394000</v>
      </c>
      <c r="K9" s="41">
        <f t="shared" si="2"/>
        <v>36820833</v>
      </c>
      <c r="L9" s="40">
        <f t="shared" si="2"/>
        <v>4297000</v>
      </c>
      <c r="M9" s="41">
        <f t="shared" si="2"/>
        <v>7971486</v>
      </c>
      <c r="N9" s="40">
        <f t="shared" si="2"/>
        <v>0</v>
      </c>
      <c r="O9" s="41">
        <f t="shared" si="2"/>
        <v>0</v>
      </c>
      <c r="P9" s="40">
        <f t="shared" si="2"/>
        <v>68421000</v>
      </c>
      <c r="Q9" s="41">
        <f t="shared" si="2"/>
        <v>63108525</v>
      </c>
      <c r="R9" s="20">
        <f>IF(($J9       =0),0,((($L9       -$J9       )/$J9       )*100))</f>
        <v>-89.864131716752368</v>
      </c>
      <c r="S9" s="21">
        <f>IF(($K9       =0),0,((($M9       -$K9       )/$K9       )*100))</f>
        <v>-78.350609286867581</v>
      </c>
      <c r="T9" s="20">
        <f>IF(($E9       =0),0,(($P9       /$E9       )*100))</f>
        <v>68.645470689153527</v>
      </c>
      <c r="U9" s="22">
        <f>IF(($E9       =0),0,(($Q9       /$E9       )*100))</f>
        <v>63.315566903775341</v>
      </c>
      <c r="V9" s="40">
        <f t="shared" ref="V9:W9" si="3">SUM(V10:V27)</f>
        <v>13914000</v>
      </c>
      <c r="W9" s="41">
        <f t="shared" si="3"/>
        <v>0</v>
      </c>
    </row>
    <row r="10" spans="1:23" ht="13" x14ac:dyDescent="0.3">
      <c r="A10" s="23" t="s">
        <v>36</v>
      </c>
      <c r="B10" s="42">
        <v>31704000</v>
      </c>
      <c r="C10" s="42"/>
      <c r="D10" s="42"/>
      <c r="E10" s="42">
        <f t="shared" ref="E10:E41" si="4">$B10      +$C10      +$D10</f>
        <v>31704000</v>
      </c>
      <c r="F10" s="43">
        <v>31704000</v>
      </c>
      <c r="G10" s="44">
        <v>31704000</v>
      </c>
      <c r="H10" s="43">
        <v>18260000</v>
      </c>
      <c r="I10" s="44">
        <v>16879799</v>
      </c>
      <c r="J10" s="43">
        <v>9639000</v>
      </c>
      <c r="K10" s="44">
        <v>10502558</v>
      </c>
      <c r="L10" s="43">
        <v>318000</v>
      </c>
      <c r="M10" s="44">
        <v>505783</v>
      </c>
      <c r="N10" s="43"/>
      <c r="O10" s="44"/>
      <c r="P10" s="43">
        <f t="shared" ref="P10:P41" si="5">$H10      +$J10      +$L10      +$N10</f>
        <v>28217000</v>
      </c>
      <c r="Q10" s="44">
        <f t="shared" ref="Q10:Q41" si="6">$I10      +$K10      +$M10      +$O10</f>
        <v>27888140</v>
      </c>
      <c r="R10" s="24">
        <f t="shared" ref="R10:R41" si="7">IF(($J10      =0),0,((($L10      -$J10      )/$J10      )*100))</f>
        <v>-96.700902583255527</v>
      </c>
      <c r="S10" s="25">
        <f t="shared" ref="S10:S41" si="8">IF(($K10      =0),0,((($M10      -$K10      )/$K10      )*100))</f>
        <v>-95.184192270111723</v>
      </c>
      <c r="T10" s="24">
        <f t="shared" ref="T10:T41" si="9">IF(($E10      =0),0,(($P10      /$E10      )*100))</f>
        <v>89.00138783749685</v>
      </c>
      <c r="U10" s="26">
        <f t="shared" ref="U10:U41" si="10">IF(($E10      =0),0,(($Q10      /$E10      )*100))</f>
        <v>87.96410547564976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21000000</v>
      </c>
      <c r="C13" s="42"/>
      <c r="D13" s="42"/>
      <c r="E13" s="42">
        <f t="shared" si="4"/>
        <v>21000000</v>
      </c>
      <c r="F13" s="43">
        <v>21000000</v>
      </c>
      <c r="G13" s="44">
        <v>21000000</v>
      </c>
      <c r="H13" s="43"/>
      <c r="I13" s="44"/>
      <c r="J13" s="43">
        <v>9297000</v>
      </c>
      <c r="K13" s="44">
        <v>9297266</v>
      </c>
      <c r="L13" s="43"/>
      <c r="M13" s="44"/>
      <c r="N13" s="43"/>
      <c r="O13" s="44"/>
      <c r="P13" s="43">
        <f t="shared" si="5"/>
        <v>9297000</v>
      </c>
      <c r="Q13" s="44">
        <f t="shared" si="6"/>
        <v>9297266</v>
      </c>
      <c r="R13" s="24">
        <f t="shared" si="7"/>
        <v>-100</v>
      </c>
      <c r="S13" s="25">
        <f t="shared" si="8"/>
        <v>-100</v>
      </c>
      <c r="T13" s="24">
        <f t="shared" si="9"/>
        <v>44.271428571428572</v>
      </c>
      <c r="U13" s="26">
        <f t="shared" si="10"/>
        <v>44.272695238095238</v>
      </c>
      <c r="V13" s="43"/>
      <c r="W13" s="44"/>
    </row>
    <row r="14" spans="1:23" ht="13" x14ac:dyDescent="0.3">
      <c r="A14" s="23" t="s">
        <v>40</v>
      </c>
      <c r="B14" s="42">
        <v>14294000</v>
      </c>
      <c r="C14" s="42"/>
      <c r="D14" s="42"/>
      <c r="E14" s="42">
        <f t="shared" si="4"/>
        <v>14294000</v>
      </c>
      <c r="F14" s="43">
        <v>14294000</v>
      </c>
      <c r="G14" s="44">
        <v>14294000</v>
      </c>
      <c r="H14" s="43"/>
      <c r="I14" s="44"/>
      <c r="J14" s="43">
        <v>12808000</v>
      </c>
      <c r="K14" s="44">
        <v>5045051</v>
      </c>
      <c r="L14" s="43">
        <v>1486000</v>
      </c>
      <c r="M14" s="44">
        <v>4111098</v>
      </c>
      <c r="N14" s="43"/>
      <c r="O14" s="44"/>
      <c r="P14" s="43">
        <f t="shared" si="5"/>
        <v>14294000</v>
      </c>
      <c r="Q14" s="44">
        <f t="shared" si="6"/>
        <v>9156149</v>
      </c>
      <c r="R14" s="24">
        <f t="shared" si="7"/>
        <v>-88.39787632729545</v>
      </c>
      <c r="S14" s="25">
        <f t="shared" si="8"/>
        <v>-18.512260827492131</v>
      </c>
      <c r="T14" s="24">
        <f t="shared" si="9"/>
        <v>100</v>
      </c>
      <c r="U14" s="26">
        <f t="shared" si="10"/>
        <v>64.05589058346159</v>
      </c>
      <c r="V14" s="43">
        <v>5237000</v>
      </c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32675000</v>
      </c>
      <c r="C23" s="42"/>
      <c r="D23" s="42"/>
      <c r="E23" s="42">
        <f t="shared" si="4"/>
        <v>32675000</v>
      </c>
      <c r="F23" s="43">
        <v>32675000</v>
      </c>
      <c r="G23" s="44">
        <v>32675000</v>
      </c>
      <c r="H23" s="43">
        <v>3470000</v>
      </c>
      <c r="I23" s="44">
        <v>1436407</v>
      </c>
      <c r="J23" s="43">
        <v>10650000</v>
      </c>
      <c r="K23" s="44">
        <v>11975958</v>
      </c>
      <c r="L23" s="43">
        <v>2493000</v>
      </c>
      <c r="M23" s="44">
        <v>3354605</v>
      </c>
      <c r="N23" s="43"/>
      <c r="O23" s="44"/>
      <c r="P23" s="43">
        <f t="shared" si="5"/>
        <v>16613000</v>
      </c>
      <c r="Q23" s="44">
        <f t="shared" si="6"/>
        <v>16766970</v>
      </c>
      <c r="R23" s="24">
        <f t="shared" si="7"/>
        <v>-76.591549295774655</v>
      </c>
      <c r="S23" s="25">
        <f t="shared" si="8"/>
        <v>-71.988837970206646</v>
      </c>
      <c r="T23" s="24">
        <f t="shared" si="9"/>
        <v>50.843152257077271</v>
      </c>
      <c r="U23" s="26">
        <f t="shared" si="10"/>
        <v>51.314368783473604</v>
      </c>
      <c r="V23" s="43">
        <v>8677000</v>
      </c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3332000</v>
      </c>
      <c r="C28" s="39">
        <f t="shared" si="11"/>
        <v>0</v>
      </c>
      <c r="D28" s="39">
        <f t="shared" si="11"/>
        <v>0</v>
      </c>
      <c r="E28" s="39">
        <f t="shared" si="11"/>
        <v>3332000</v>
      </c>
      <c r="F28" s="40">
        <f t="shared" si="11"/>
        <v>3332000</v>
      </c>
      <c r="G28" s="41">
        <f t="shared" si="11"/>
        <v>3332000</v>
      </c>
      <c r="H28" s="40">
        <f t="shared" si="11"/>
        <v>70000</v>
      </c>
      <c r="I28" s="41">
        <f t="shared" si="11"/>
        <v>159457</v>
      </c>
      <c r="J28" s="40">
        <f t="shared" si="11"/>
        <v>1401000</v>
      </c>
      <c r="K28" s="41">
        <f t="shared" si="11"/>
        <v>1357805</v>
      </c>
      <c r="L28" s="40">
        <f t="shared" si="11"/>
        <v>756000</v>
      </c>
      <c r="M28" s="41">
        <f t="shared" si="11"/>
        <v>611229</v>
      </c>
      <c r="N28" s="40">
        <f t="shared" si="11"/>
        <v>0</v>
      </c>
      <c r="O28" s="41">
        <f t="shared" si="11"/>
        <v>0</v>
      </c>
      <c r="P28" s="40">
        <f t="shared" si="11"/>
        <v>2227000</v>
      </c>
      <c r="Q28" s="41">
        <f t="shared" si="11"/>
        <v>2128491</v>
      </c>
      <c r="R28" s="20">
        <f t="shared" si="7"/>
        <v>-46.038543897216272</v>
      </c>
      <c r="S28" s="21">
        <f t="shared" si="8"/>
        <v>-54.984036735761023</v>
      </c>
      <c r="T28" s="20">
        <f t="shared" si="9"/>
        <v>66.83673469387756</v>
      </c>
      <c r="U28" s="22">
        <f t="shared" si="10"/>
        <v>63.88028211284513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70000</v>
      </c>
      <c r="I31" s="44">
        <v>55112</v>
      </c>
      <c r="J31" s="43">
        <v>1071000</v>
      </c>
      <c r="K31" s="44">
        <v>1001288</v>
      </c>
      <c r="L31" s="43">
        <v>348000</v>
      </c>
      <c r="M31" s="44">
        <v>323078</v>
      </c>
      <c r="N31" s="43"/>
      <c r="O31" s="44"/>
      <c r="P31" s="43">
        <f t="shared" si="5"/>
        <v>1489000</v>
      </c>
      <c r="Q31" s="44">
        <f t="shared" si="6"/>
        <v>1379478</v>
      </c>
      <c r="R31" s="24">
        <f t="shared" si="7"/>
        <v>-67.50700280112045</v>
      </c>
      <c r="S31" s="25">
        <f t="shared" si="8"/>
        <v>-67.733758918512947</v>
      </c>
      <c r="T31" s="24">
        <f t="shared" si="9"/>
        <v>74.45</v>
      </c>
      <c r="U31" s="26">
        <f t="shared" si="10"/>
        <v>68.9739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1332000</v>
      </c>
      <c r="C33" s="42"/>
      <c r="D33" s="42"/>
      <c r="E33" s="42">
        <f t="shared" si="4"/>
        <v>1332000</v>
      </c>
      <c r="F33" s="43">
        <v>1332000</v>
      </c>
      <c r="G33" s="44">
        <v>1332000</v>
      </c>
      <c r="H33" s="43"/>
      <c r="I33" s="44">
        <v>104345</v>
      </c>
      <c r="J33" s="43">
        <v>330000</v>
      </c>
      <c r="K33" s="44">
        <v>356517</v>
      </c>
      <c r="L33" s="43">
        <v>408000</v>
      </c>
      <c r="M33" s="44">
        <v>288151</v>
      </c>
      <c r="N33" s="43"/>
      <c r="O33" s="44"/>
      <c r="P33" s="43">
        <f t="shared" si="5"/>
        <v>738000</v>
      </c>
      <c r="Q33" s="44">
        <f t="shared" si="6"/>
        <v>749013</v>
      </c>
      <c r="R33" s="24">
        <f t="shared" si="7"/>
        <v>23.636363636363637</v>
      </c>
      <c r="S33" s="25">
        <f t="shared" si="8"/>
        <v>-19.176084169899333</v>
      </c>
      <c r="T33" s="24">
        <f t="shared" si="9"/>
        <v>55.405405405405403</v>
      </c>
      <c r="U33" s="26">
        <f t="shared" si="10"/>
        <v>56.23220720720721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1000000</v>
      </c>
      <c r="C43" s="45">
        <f t="shared" si="20"/>
        <v>0</v>
      </c>
      <c r="D43" s="45">
        <f t="shared" si="20"/>
        <v>0</v>
      </c>
      <c r="E43" s="45">
        <f t="shared" si="20"/>
        <v>1000000</v>
      </c>
      <c r="F43" s="46">
        <f t="shared" si="20"/>
        <v>1000000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1000000</v>
      </c>
      <c r="C44" s="39">
        <f t="shared" si="22"/>
        <v>0</v>
      </c>
      <c r="D44" s="39">
        <f t="shared" si="22"/>
        <v>0</v>
      </c>
      <c r="E44" s="39">
        <f t="shared" si="22"/>
        <v>1000000</v>
      </c>
      <c r="F44" s="40">
        <f t="shared" si="22"/>
        <v>1000000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1000000</v>
      </c>
      <c r="C47" s="42"/>
      <c r="D47" s="42"/>
      <c r="E47" s="42">
        <f t="shared" si="13"/>
        <v>1000000</v>
      </c>
      <c r="F47" s="43">
        <v>1000000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104005000</v>
      </c>
      <c r="C61" s="39">
        <f t="shared" si="26"/>
        <v>0</v>
      </c>
      <c r="D61" s="39">
        <f t="shared" si="26"/>
        <v>0</v>
      </c>
      <c r="E61" s="39">
        <f t="shared" si="26"/>
        <v>104005000</v>
      </c>
      <c r="F61" s="40">
        <f t="shared" si="26"/>
        <v>104005000</v>
      </c>
      <c r="G61" s="41">
        <f t="shared" si="26"/>
        <v>103005000</v>
      </c>
      <c r="H61" s="40">
        <f t="shared" si="26"/>
        <v>21800000</v>
      </c>
      <c r="I61" s="41">
        <f t="shared" si="26"/>
        <v>18475663</v>
      </c>
      <c r="J61" s="40">
        <f t="shared" si="26"/>
        <v>43795000</v>
      </c>
      <c r="K61" s="41">
        <f t="shared" si="26"/>
        <v>38178638</v>
      </c>
      <c r="L61" s="40">
        <f t="shared" si="26"/>
        <v>5053000</v>
      </c>
      <c r="M61" s="41">
        <f t="shared" si="26"/>
        <v>8582715</v>
      </c>
      <c r="N61" s="40">
        <f t="shared" si="26"/>
        <v>0</v>
      </c>
      <c r="O61" s="41">
        <f t="shared" si="26"/>
        <v>0</v>
      </c>
      <c r="P61" s="40">
        <f t="shared" si="26"/>
        <v>70648000</v>
      </c>
      <c r="Q61" s="41">
        <f t="shared" si="26"/>
        <v>65237016</v>
      </c>
      <c r="R61" s="20">
        <f t="shared" si="16"/>
        <v>-88.462153213837198</v>
      </c>
      <c r="S61" s="21">
        <f t="shared" si="17"/>
        <v>-77.519588310091109</v>
      </c>
      <c r="T61" s="20">
        <f t="shared" si="18"/>
        <v>67.92750348540936</v>
      </c>
      <c r="U61" s="22">
        <f t="shared" si="19"/>
        <v>62.724884380558635</v>
      </c>
      <c r="V61" s="40">
        <f t="shared" ref="V61:W61" si="27">+V8+V43</f>
        <v>13914000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104005000</v>
      </c>
      <c r="C65" s="48">
        <f t="shared" si="30"/>
        <v>0</v>
      </c>
      <c r="D65" s="48">
        <f t="shared" si="30"/>
        <v>0</v>
      </c>
      <c r="E65" s="48">
        <f t="shared" si="30"/>
        <v>104005000</v>
      </c>
      <c r="F65" s="49">
        <f t="shared" si="30"/>
        <v>104005000</v>
      </c>
      <c r="G65" s="50">
        <f t="shared" si="30"/>
        <v>103005000</v>
      </c>
      <c r="H65" s="49">
        <f t="shared" si="30"/>
        <v>21800000</v>
      </c>
      <c r="I65" s="50">
        <f t="shared" si="30"/>
        <v>18475663</v>
      </c>
      <c r="J65" s="49">
        <f t="shared" si="30"/>
        <v>43795000</v>
      </c>
      <c r="K65" s="50">
        <f t="shared" si="30"/>
        <v>38178638</v>
      </c>
      <c r="L65" s="49">
        <f t="shared" si="30"/>
        <v>5053000</v>
      </c>
      <c r="M65" s="51">
        <f t="shared" si="30"/>
        <v>8582715</v>
      </c>
      <c r="N65" s="49">
        <f t="shared" si="30"/>
        <v>0</v>
      </c>
      <c r="O65" s="50">
        <f t="shared" si="30"/>
        <v>0</v>
      </c>
      <c r="P65" s="49">
        <f t="shared" si="30"/>
        <v>70648000</v>
      </c>
      <c r="Q65" s="50">
        <f t="shared" si="30"/>
        <v>65237016</v>
      </c>
      <c r="R65" s="34">
        <f t="shared" si="16"/>
        <v>-88.462153213837198</v>
      </c>
      <c r="S65" s="35">
        <f t="shared" si="17"/>
        <v>-77.519588310091109</v>
      </c>
      <c r="T65" s="34">
        <f t="shared" si="18"/>
        <v>67.92750348540936</v>
      </c>
      <c r="U65" s="35">
        <f t="shared" si="19"/>
        <v>62.724884380558635</v>
      </c>
      <c r="V65" s="49">
        <f>+V61+V62</f>
        <v>13914000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101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102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103</v>
      </c>
    </row>
    <row r="74" spans="1:23" x14ac:dyDescent="0.25">
      <c r="A74" t="s">
        <v>104</v>
      </c>
    </row>
    <row r="75" spans="1:23" x14ac:dyDescent="0.25">
      <c r="A75" t="s">
        <v>105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106</v>
      </c>
      <c r="G78" s="5" t="s">
        <v>107</v>
      </c>
      <c r="W78" s="5"/>
    </row>
    <row r="80" spans="1:23" x14ac:dyDescent="0.25">
      <c r="A80" t="s">
        <v>108</v>
      </c>
      <c r="G80" t="s">
        <v>108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109</v>
      </c>
      <c r="B6" s="9" t="s">
        <v>1</v>
      </c>
      <c r="C6" s="9" t="s">
        <v>109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293458000</v>
      </c>
      <c r="C8" s="36">
        <f t="shared" si="0"/>
        <v>0</v>
      </c>
      <c r="D8" s="36">
        <f t="shared" si="0"/>
        <v>0</v>
      </c>
      <c r="E8" s="36">
        <f t="shared" si="0"/>
        <v>293458000</v>
      </c>
      <c r="F8" s="37">
        <f t="shared" si="0"/>
        <v>292536000</v>
      </c>
      <c r="G8" s="38">
        <f t="shared" si="0"/>
        <v>292536000</v>
      </c>
      <c r="H8" s="37">
        <f t="shared" si="0"/>
        <v>70636000</v>
      </c>
      <c r="I8" s="38">
        <f t="shared" si="0"/>
        <v>70642706</v>
      </c>
      <c r="J8" s="37">
        <f t="shared" si="0"/>
        <v>106498000</v>
      </c>
      <c r="K8" s="38">
        <f t="shared" si="0"/>
        <v>102711912</v>
      </c>
      <c r="L8" s="37">
        <f t="shared" si="0"/>
        <v>60226000</v>
      </c>
      <c r="M8" s="38">
        <f t="shared" si="0"/>
        <v>83046998</v>
      </c>
      <c r="N8" s="37">
        <f t="shared" si="0"/>
        <v>0</v>
      </c>
      <c r="O8" s="38">
        <f t="shared" si="0"/>
        <v>0</v>
      </c>
      <c r="P8" s="37">
        <f t="shared" si="0"/>
        <v>237360000</v>
      </c>
      <c r="Q8" s="38">
        <f t="shared" si="0"/>
        <v>256401616</v>
      </c>
      <c r="R8" s="16">
        <f>IF(($J8       =0),0,((($L8       -$J8       )/$J8       )*100))</f>
        <v>-43.448703262033092</v>
      </c>
      <c r="S8" s="17">
        <f>IF(($K8       =0),0,((($M8       -$K8       )/$K8       )*100))</f>
        <v>-19.145699478362353</v>
      </c>
      <c r="T8" s="16">
        <f>IF(($E8       =0),0,(($P8       /$E8       )*100))</f>
        <v>80.883806200546587</v>
      </c>
      <c r="U8" s="18">
        <f>IF(($E8       =0),0,(($Q8       /$E8       )*100))</f>
        <v>87.372508502068442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289509000</v>
      </c>
      <c r="C9" s="39">
        <f t="shared" si="2"/>
        <v>0</v>
      </c>
      <c r="D9" s="39">
        <f t="shared" si="2"/>
        <v>0</v>
      </c>
      <c r="E9" s="39">
        <f t="shared" si="2"/>
        <v>289509000</v>
      </c>
      <c r="F9" s="40">
        <f t="shared" si="2"/>
        <v>289509000</v>
      </c>
      <c r="G9" s="41">
        <f t="shared" si="2"/>
        <v>289509000</v>
      </c>
      <c r="H9" s="40">
        <f t="shared" si="2"/>
        <v>70337000</v>
      </c>
      <c r="I9" s="41">
        <f t="shared" si="2"/>
        <v>70343641</v>
      </c>
      <c r="J9" s="40">
        <f t="shared" si="2"/>
        <v>105866000</v>
      </c>
      <c r="K9" s="41">
        <f t="shared" si="2"/>
        <v>102080953</v>
      </c>
      <c r="L9" s="40">
        <f t="shared" si="2"/>
        <v>59504000</v>
      </c>
      <c r="M9" s="41">
        <f t="shared" si="2"/>
        <v>82324419</v>
      </c>
      <c r="N9" s="40">
        <f t="shared" si="2"/>
        <v>0</v>
      </c>
      <c r="O9" s="41">
        <f t="shared" si="2"/>
        <v>0</v>
      </c>
      <c r="P9" s="40">
        <f t="shared" si="2"/>
        <v>235707000</v>
      </c>
      <c r="Q9" s="41">
        <f t="shared" si="2"/>
        <v>254749013</v>
      </c>
      <c r="R9" s="20">
        <f>IF(($J9       =0),0,((($L9       -$J9       )/$J9       )*100))</f>
        <v>-43.793096933859786</v>
      </c>
      <c r="S9" s="21">
        <f>IF(($K9       =0),0,((($M9       -$K9       )/$K9       )*100))</f>
        <v>-19.353790711573783</v>
      </c>
      <c r="T9" s="20">
        <f>IF(($E9       =0),0,(($P9       /$E9       )*100))</f>
        <v>81.416121778597557</v>
      </c>
      <c r="U9" s="22">
        <f>IF(($E9       =0),0,(($Q9       /$E9       )*100))</f>
        <v>87.993469287655998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>
        <v>62114000</v>
      </c>
      <c r="C14" s="42"/>
      <c r="D14" s="42"/>
      <c r="E14" s="42">
        <f t="shared" si="4"/>
        <v>62114000</v>
      </c>
      <c r="F14" s="43">
        <v>62114000</v>
      </c>
      <c r="G14" s="44">
        <v>62114000</v>
      </c>
      <c r="H14" s="43">
        <v>20081000</v>
      </c>
      <c r="I14" s="44">
        <v>20085936</v>
      </c>
      <c r="J14" s="43">
        <v>34033000</v>
      </c>
      <c r="K14" s="44">
        <v>28174795</v>
      </c>
      <c r="L14" s="43"/>
      <c r="M14" s="44">
        <v>26006381</v>
      </c>
      <c r="N14" s="43"/>
      <c r="O14" s="44"/>
      <c r="P14" s="43">
        <f t="shared" si="5"/>
        <v>54114000</v>
      </c>
      <c r="Q14" s="44">
        <f t="shared" si="6"/>
        <v>74267112</v>
      </c>
      <c r="R14" s="24">
        <f t="shared" si="7"/>
        <v>-100</v>
      </c>
      <c r="S14" s="25">
        <f t="shared" si="8"/>
        <v>-7.6962902480745647</v>
      </c>
      <c r="T14" s="24">
        <f t="shared" si="9"/>
        <v>87.12045593585988</v>
      </c>
      <c r="U14" s="26">
        <f t="shared" si="10"/>
        <v>119.56581769005376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72500000</v>
      </c>
      <c r="C23" s="42"/>
      <c r="D23" s="42"/>
      <c r="E23" s="42">
        <f t="shared" si="4"/>
        <v>72500000</v>
      </c>
      <c r="F23" s="43">
        <v>72500000</v>
      </c>
      <c r="G23" s="44">
        <v>72500000</v>
      </c>
      <c r="H23" s="43">
        <v>17655000</v>
      </c>
      <c r="I23" s="44">
        <v>17655945</v>
      </c>
      <c r="J23" s="43">
        <v>23158000</v>
      </c>
      <c r="K23" s="44">
        <v>25230860</v>
      </c>
      <c r="L23" s="43">
        <v>16196000</v>
      </c>
      <c r="M23" s="44">
        <v>13009029</v>
      </c>
      <c r="N23" s="43"/>
      <c r="O23" s="44"/>
      <c r="P23" s="43">
        <f t="shared" si="5"/>
        <v>57009000</v>
      </c>
      <c r="Q23" s="44">
        <f t="shared" si="6"/>
        <v>55895834</v>
      </c>
      <c r="R23" s="24">
        <f t="shared" si="7"/>
        <v>-30.063045167976512</v>
      </c>
      <c r="S23" s="25">
        <f t="shared" si="8"/>
        <v>-48.440009575575303</v>
      </c>
      <c r="T23" s="24">
        <f t="shared" si="9"/>
        <v>78.633103448275861</v>
      </c>
      <c r="U23" s="26">
        <f t="shared" si="10"/>
        <v>77.097702068965518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>
        <v>154895000</v>
      </c>
      <c r="C25" s="42"/>
      <c r="D25" s="42"/>
      <c r="E25" s="42">
        <f t="shared" si="4"/>
        <v>154895000</v>
      </c>
      <c r="F25" s="43">
        <v>154895000</v>
      </c>
      <c r="G25" s="44">
        <v>154895000</v>
      </c>
      <c r="H25" s="43">
        <v>32601000</v>
      </c>
      <c r="I25" s="44">
        <v>32601760</v>
      </c>
      <c r="J25" s="43">
        <v>48675000</v>
      </c>
      <c r="K25" s="44">
        <v>48675298</v>
      </c>
      <c r="L25" s="43">
        <v>43308000</v>
      </c>
      <c r="M25" s="44">
        <v>43309009</v>
      </c>
      <c r="N25" s="43"/>
      <c r="O25" s="44"/>
      <c r="P25" s="43">
        <f t="shared" si="5"/>
        <v>124584000</v>
      </c>
      <c r="Q25" s="44">
        <f t="shared" si="6"/>
        <v>124586067</v>
      </c>
      <c r="R25" s="24">
        <f t="shared" si="7"/>
        <v>-11.026194144838213</v>
      </c>
      <c r="S25" s="25">
        <f t="shared" si="8"/>
        <v>-11.024665940411911</v>
      </c>
      <c r="T25" s="24">
        <f t="shared" si="9"/>
        <v>80.431259885729048</v>
      </c>
      <c r="U25" s="26">
        <f t="shared" si="10"/>
        <v>80.432594338100003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3949000</v>
      </c>
      <c r="C28" s="39">
        <f t="shared" si="11"/>
        <v>0</v>
      </c>
      <c r="D28" s="39">
        <f t="shared" si="11"/>
        <v>0</v>
      </c>
      <c r="E28" s="39">
        <f t="shared" si="11"/>
        <v>3949000</v>
      </c>
      <c r="F28" s="40">
        <f t="shared" si="11"/>
        <v>3027000</v>
      </c>
      <c r="G28" s="41">
        <f t="shared" si="11"/>
        <v>3027000</v>
      </c>
      <c r="H28" s="40">
        <f t="shared" si="11"/>
        <v>299000</v>
      </c>
      <c r="I28" s="41">
        <f t="shared" si="11"/>
        <v>299065</v>
      </c>
      <c r="J28" s="40">
        <f t="shared" si="11"/>
        <v>632000</v>
      </c>
      <c r="K28" s="41">
        <f t="shared" si="11"/>
        <v>630959</v>
      </c>
      <c r="L28" s="40">
        <f t="shared" si="11"/>
        <v>722000</v>
      </c>
      <c r="M28" s="41">
        <f t="shared" si="11"/>
        <v>722579</v>
      </c>
      <c r="N28" s="40">
        <f t="shared" si="11"/>
        <v>0</v>
      </c>
      <c r="O28" s="41">
        <f t="shared" si="11"/>
        <v>0</v>
      </c>
      <c r="P28" s="40">
        <f t="shared" si="11"/>
        <v>1653000</v>
      </c>
      <c r="Q28" s="41">
        <f t="shared" si="11"/>
        <v>1652603</v>
      </c>
      <c r="R28" s="20">
        <f t="shared" si="7"/>
        <v>14.240506329113925</v>
      </c>
      <c r="S28" s="21">
        <f t="shared" si="8"/>
        <v>14.520753329455637</v>
      </c>
      <c r="T28" s="20">
        <f t="shared" si="9"/>
        <v>41.858698404659407</v>
      </c>
      <c r="U28" s="22">
        <f t="shared" si="10"/>
        <v>41.848645226639661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299000</v>
      </c>
      <c r="I31" s="44">
        <v>299065</v>
      </c>
      <c r="J31" s="43">
        <v>54000</v>
      </c>
      <c r="K31" s="44">
        <v>53319</v>
      </c>
      <c r="L31" s="43">
        <v>112000</v>
      </c>
      <c r="M31" s="44">
        <v>112271</v>
      </c>
      <c r="N31" s="43"/>
      <c r="O31" s="44"/>
      <c r="P31" s="43">
        <f t="shared" si="5"/>
        <v>465000</v>
      </c>
      <c r="Q31" s="44">
        <f t="shared" si="6"/>
        <v>464655</v>
      </c>
      <c r="R31" s="24">
        <f t="shared" si="7"/>
        <v>107.40740740740742</v>
      </c>
      <c r="S31" s="25">
        <f t="shared" si="8"/>
        <v>110.56471426695924</v>
      </c>
      <c r="T31" s="24">
        <f t="shared" si="9"/>
        <v>24.473684210526319</v>
      </c>
      <c r="U31" s="26">
        <f t="shared" si="10"/>
        <v>24.455526315789474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2049000</v>
      </c>
      <c r="C33" s="42"/>
      <c r="D33" s="42"/>
      <c r="E33" s="42">
        <f t="shared" si="4"/>
        <v>2049000</v>
      </c>
      <c r="F33" s="43">
        <v>1127000</v>
      </c>
      <c r="G33" s="44">
        <v>1127000</v>
      </c>
      <c r="H33" s="43"/>
      <c r="I33" s="44"/>
      <c r="J33" s="43">
        <v>578000</v>
      </c>
      <c r="K33" s="44">
        <v>577640</v>
      </c>
      <c r="L33" s="43">
        <v>610000</v>
      </c>
      <c r="M33" s="44">
        <v>610308</v>
      </c>
      <c r="N33" s="43"/>
      <c r="O33" s="44"/>
      <c r="P33" s="43">
        <f t="shared" si="5"/>
        <v>1188000</v>
      </c>
      <c r="Q33" s="44">
        <f t="shared" si="6"/>
        <v>1187948</v>
      </c>
      <c r="R33" s="24">
        <f t="shared" si="7"/>
        <v>5.5363321799307963</v>
      </c>
      <c r="S33" s="25">
        <f t="shared" si="8"/>
        <v>5.6554255245481615</v>
      </c>
      <c r="T33" s="24">
        <f t="shared" si="9"/>
        <v>57.979502196193266</v>
      </c>
      <c r="U33" s="26">
        <f t="shared" si="10"/>
        <v>57.976964372864813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53062000</v>
      </c>
      <c r="C43" s="45">
        <f t="shared" si="20"/>
        <v>0</v>
      </c>
      <c r="D43" s="45">
        <f t="shared" si="20"/>
        <v>0</v>
      </c>
      <c r="E43" s="45">
        <f t="shared" si="20"/>
        <v>53062000</v>
      </c>
      <c r="F43" s="46">
        <f t="shared" si="20"/>
        <v>52693000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53062000</v>
      </c>
      <c r="C44" s="39">
        <f t="shared" si="22"/>
        <v>0</v>
      </c>
      <c r="D44" s="39">
        <f t="shared" si="22"/>
        <v>0</v>
      </c>
      <c r="E44" s="39">
        <f t="shared" si="22"/>
        <v>53062000</v>
      </c>
      <c r="F44" s="40">
        <f t="shared" si="22"/>
        <v>52693000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4062000</v>
      </c>
      <c r="C46" s="42"/>
      <c r="D46" s="42"/>
      <c r="E46" s="42">
        <f t="shared" si="13"/>
        <v>4062000</v>
      </c>
      <c r="F46" s="43">
        <v>3693000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2000000</v>
      </c>
      <c r="C47" s="42"/>
      <c r="D47" s="42"/>
      <c r="E47" s="42">
        <f t="shared" si="13"/>
        <v>2000000</v>
      </c>
      <c r="F47" s="43">
        <v>2000000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>
        <v>47000000</v>
      </c>
      <c r="C55" s="42"/>
      <c r="D55" s="42"/>
      <c r="E55" s="42">
        <f t="shared" si="13"/>
        <v>47000000</v>
      </c>
      <c r="F55" s="43">
        <v>47000000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346520000</v>
      </c>
      <c r="C61" s="39">
        <f t="shared" si="26"/>
        <v>0</v>
      </c>
      <c r="D61" s="39">
        <f t="shared" si="26"/>
        <v>0</v>
      </c>
      <c r="E61" s="39">
        <f t="shared" si="26"/>
        <v>346520000</v>
      </c>
      <c r="F61" s="40">
        <f t="shared" si="26"/>
        <v>345229000</v>
      </c>
      <c r="G61" s="41">
        <f t="shared" si="26"/>
        <v>292536000</v>
      </c>
      <c r="H61" s="40">
        <f t="shared" si="26"/>
        <v>70636000</v>
      </c>
      <c r="I61" s="41">
        <f t="shared" si="26"/>
        <v>70642706</v>
      </c>
      <c r="J61" s="40">
        <f t="shared" si="26"/>
        <v>106498000</v>
      </c>
      <c r="K61" s="41">
        <f t="shared" si="26"/>
        <v>102711912</v>
      </c>
      <c r="L61" s="40">
        <f t="shared" si="26"/>
        <v>60226000</v>
      </c>
      <c r="M61" s="41">
        <f t="shared" si="26"/>
        <v>83046998</v>
      </c>
      <c r="N61" s="40">
        <f t="shared" si="26"/>
        <v>0</v>
      </c>
      <c r="O61" s="41">
        <f t="shared" si="26"/>
        <v>0</v>
      </c>
      <c r="P61" s="40">
        <f t="shared" si="26"/>
        <v>237360000</v>
      </c>
      <c r="Q61" s="41">
        <f t="shared" si="26"/>
        <v>256401616</v>
      </c>
      <c r="R61" s="20">
        <f t="shared" si="16"/>
        <v>-43.448703262033092</v>
      </c>
      <c r="S61" s="21">
        <f t="shared" si="17"/>
        <v>-19.145699478362353</v>
      </c>
      <c r="T61" s="20">
        <f t="shared" si="18"/>
        <v>68.498210781484474</v>
      </c>
      <c r="U61" s="22">
        <f t="shared" si="19"/>
        <v>73.993309477086456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346520000</v>
      </c>
      <c r="C65" s="48">
        <f t="shared" si="30"/>
        <v>0</v>
      </c>
      <c r="D65" s="48">
        <f t="shared" si="30"/>
        <v>0</v>
      </c>
      <c r="E65" s="48">
        <f t="shared" si="30"/>
        <v>346520000</v>
      </c>
      <c r="F65" s="49">
        <f t="shared" si="30"/>
        <v>345229000</v>
      </c>
      <c r="G65" s="50">
        <f t="shared" si="30"/>
        <v>292536000</v>
      </c>
      <c r="H65" s="49">
        <f t="shared" si="30"/>
        <v>70636000</v>
      </c>
      <c r="I65" s="50">
        <f t="shared" si="30"/>
        <v>70642706</v>
      </c>
      <c r="J65" s="49">
        <f t="shared" si="30"/>
        <v>106498000</v>
      </c>
      <c r="K65" s="50">
        <f t="shared" si="30"/>
        <v>102711912</v>
      </c>
      <c r="L65" s="49">
        <f t="shared" si="30"/>
        <v>60226000</v>
      </c>
      <c r="M65" s="51">
        <f t="shared" si="30"/>
        <v>83046998</v>
      </c>
      <c r="N65" s="49">
        <f t="shared" si="30"/>
        <v>0</v>
      </c>
      <c r="O65" s="50">
        <f t="shared" si="30"/>
        <v>0</v>
      </c>
      <c r="P65" s="49">
        <f t="shared" si="30"/>
        <v>237360000</v>
      </c>
      <c r="Q65" s="50">
        <f t="shared" si="30"/>
        <v>256401616</v>
      </c>
      <c r="R65" s="34">
        <f t="shared" si="16"/>
        <v>-43.448703262033092</v>
      </c>
      <c r="S65" s="35">
        <f t="shared" si="17"/>
        <v>-19.145699478362353</v>
      </c>
      <c r="T65" s="34">
        <f t="shared" si="18"/>
        <v>68.498210781484474</v>
      </c>
      <c r="U65" s="35">
        <f t="shared" si="19"/>
        <v>73.993309477086456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101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102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103</v>
      </c>
    </row>
    <row r="74" spans="1:23" x14ac:dyDescent="0.25">
      <c r="A74" t="s">
        <v>104</v>
      </c>
    </row>
    <row r="75" spans="1:23" x14ac:dyDescent="0.25">
      <c r="A75" t="s">
        <v>105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106</v>
      </c>
      <c r="G78" s="5" t="s">
        <v>107</v>
      </c>
      <c r="W78" s="5"/>
    </row>
    <row r="80" spans="1:23" x14ac:dyDescent="0.25">
      <c r="A80" t="s">
        <v>108</v>
      </c>
      <c r="G80" t="s">
        <v>108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109</v>
      </c>
      <c r="B6" s="9" t="s">
        <v>1</v>
      </c>
      <c r="C6" s="9" t="s">
        <v>109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132985000</v>
      </c>
      <c r="C8" s="36">
        <f t="shared" si="0"/>
        <v>0</v>
      </c>
      <c r="D8" s="36">
        <f t="shared" si="0"/>
        <v>0</v>
      </c>
      <c r="E8" s="36">
        <f t="shared" si="0"/>
        <v>132985000</v>
      </c>
      <c r="F8" s="37">
        <f t="shared" si="0"/>
        <v>132985000</v>
      </c>
      <c r="G8" s="38">
        <f t="shared" si="0"/>
        <v>132985000</v>
      </c>
      <c r="H8" s="37">
        <f t="shared" si="0"/>
        <v>6555000</v>
      </c>
      <c r="I8" s="38">
        <f t="shared" si="0"/>
        <v>17990555</v>
      </c>
      <c r="J8" s="37">
        <f t="shared" si="0"/>
        <v>44648000</v>
      </c>
      <c r="K8" s="38">
        <f t="shared" si="0"/>
        <v>45185014</v>
      </c>
      <c r="L8" s="37">
        <f t="shared" si="0"/>
        <v>34649000</v>
      </c>
      <c r="M8" s="38">
        <f t="shared" si="0"/>
        <v>23392460</v>
      </c>
      <c r="N8" s="37">
        <f t="shared" si="0"/>
        <v>0</v>
      </c>
      <c r="O8" s="38">
        <f t="shared" si="0"/>
        <v>0</v>
      </c>
      <c r="P8" s="37">
        <f t="shared" si="0"/>
        <v>85852000</v>
      </c>
      <c r="Q8" s="38">
        <f t="shared" si="0"/>
        <v>86568029</v>
      </c>
      <c r="R8" s="16">
        <f>IF(($J8       =0),0,((($L8       -$J8       )/$J8       )*100))</f>
        <v>-22.395180075255329</v>
      </c>
      <c r="S8" s="17">
        <f>IF(($K8       =0),0,((($M8       -$K8       )/$K8       )*100))</f>
        <v>-48.22960550593168</v>
      </c>
      <c r="T8" s="16">
        <f>IF(($E8       =0),0,(($P8       /$E8       )*100))</f>
        <v>64.557656878595324</v>
      </c>
      <c r="U8" s="18">
        <f>IF(($E8       =0),0,(($Q8       /$E8       )*100))</f>
        <v>65.096085272775127</v>
      </c>
      <c r="V8" s="37">
        <f t="shared" ref="V8:W8" si="1">+V9+V28</f>
        <v>3127000</v>
      </c>
      <c r="W8" s="38">
        <f t="shared" si="1"/>
        <v>1403000</v>
      </c>
    </row>
    <row r="9" spans="1:23" ht="13" x14ac:dyDescent="0.3">
      <c r="A9" s="19" t="s">
        <v>35</v>
      </c>
      <c r="B9" s="39">
        <f t="shared" ref="B9:Q9" si="2">SUM(B10:B27)</f>
        <v>128632000</v>
      </c>
      <c r="C9" s="39">
        <f t="shared" si="2"/>
        <v>0</v>
      </c>
      <c r="D9" s="39">
        <f t="shared" si="2"/>
        <v>0</v>
      </c>
      <c r="E9" s="39">
        <f t="shared" si="2"/>
        <v>128632000</v>
      </c>
      <c r="F9" s="40">
        <f t="shared" si="2"/>
        <v>128632000</v>
      </c>
      <c r="G9" s="41">
        <f t="shared" si="2"/>
        <v>128632000</v>
      </c>
      <c r="H9" s="40">
        <f t="shared" si="2"/>
        <v>5908000</v>
      </c>
      <c r="I9" s="41">
        <f t="shared" si="2"/>
        <v>17731977</v>
      </c>
      <c r="J9" s="40">
        <f t="shared" si="2"/>
        <v>43780000</v>
      </c>
      <c r="K9" s="41">
        <f t="shared" si="2"/>
        <v>45018539</v>
      </c>
      <c r="L9" s="40">
        <f t="shared" si="2"/>
        <v>33071000</v>
      </c>
      <c r="M9" s="41">
        <f t="shared" si="2"/>
        <v>21680856</v>
      </c>
      <c r="N9" s="40">
        <f t="shared" si="2"/>
        <v>0</v>
      </c>
      <c r="O9" s="41">
        <f t="shared" si="2"/>
        <v>0</v>
      </c>
      <c r="P9" s="40">
        <f t="shared" si="2"/>
        <v>82759000</v>
      </c>
      <c r="Q9" s="41">
        <f t="shared" si="2"/>
        <v>84431372</v>
      </c>
      <c r="R9" s="20">
        <f>IF(($J9       =0),0,((($L9       -$J9       )/$J9       )*100))</f>
        <v>-24.460941068981271</v>
      </c>
      <c r="S9" s="21">
        <f>IF(($K9       =0),0,((($M9       -$K9       )/$K9       )*100))</f>
        <v>-51.840160783538536</v>
      </c>
      <c r="T9" s="20">
        <f>IF(($E9       =0),0,(($P9       /$E9       )*100))</f>
        <v>64.337800858262327</v>
      </c>
      <c r="U9" s="22">
        <f>IF(($E9       =0),0,(($Q9       /$E9       )*100))</f>
        <v>65.637922134461107</v>
      </c>
      <c r="V9" s="40">
        <f t="shared" ref="V9:W9" si="3">SUM(V10:V27)</f>
        <v>3127000</v>
      </c>
      <c r="W9" s="41">
        <f t="shared" si="3"/>
        <v>1403000</v>
      </c>
    </row>
    <row r="10" spans="1:23" ht="13" x14ac:dyDescent="0.3">
      <c r="A10" s="23" t="s">
        <v>36</v>
      </c>
      <c r="B10" s="42">
        <v>90822000</v>
      </c>
      <c r="C10" s="42"/>
      <c r="D10" s="42"/>
      <c r="E10" s="42">
        <f t="shared" ref="E10:E41" si="4">$B10      +$C10      +$D10</f>
        <v>90822000</v>
      </c>
      <c r="F10" s="43">
        <v>90822000</v>
      </c>
      <c r="G10" s="44">
        <v>90822000</v>
      </c>
      <c r="H10" s="43">
        <v>1014000</v>
      </c>
      <c r="I10" s="44">
        <v>12792490</v>
      </c>
      <c r="J10" s="43">
        <v>31720000</v>
      </c>
      <c r="K10" s="44">
        <v>32587154</v>
      </c>
      <c r="L10" s="43">
        <v>20667000</v>
      </c>
      <c r="M10" s="44">
        <v>15459222</v>
      </c>
      <c r="N10" s="43"/>
      <c r="O10" s="44"/>
      <c r="P10" s="43">
        <f t="shared" ref="P10:P41" si="5">$H10      +$J10      +$L10      +$N10</f>
        <v>53401000</v>
      </c>
      <c r="Q10" s="44">
        <f t="shared" ref="Q10:Q41" si="6">$I10      +$K10      +$M10      +$O10</f>
        <v>60838866</v>
      </c>
      <c r="R10" s="24">
        <f t="shared" ref="R10:R41" si="7">IF(($J10      =0),0,((($L10      -$J10      )/$J10      )*100))</f>
        <v>-34.845523329129882</v>
      </c>
      <c r="S10" s="25">
        <f t="shared" ref="S10:S41" si="8">IF(($K10      =0),0,((($M10      -$K10      )/$K10      )*100))</f>
        <v>-52.560380081058931</v>
      </c>
      <c r="T10" s="24">
        <f t="shared" ref="T10:T41" si="9">IF(($E10      =0),0,(($P10      /$E10      )*100))</f>
        <v>58.797427935962652</v>
      </c>
      <c r="U10" s="26">
        <f t="shared" ref="U10:U41" si="10">IF(($E10      =0),0,(($Q10      /$E10      )*100))</f>
        <v>66.986926075180023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17533000</v>
      </c>
      <c r="C13" s="42"/>
      <c r="D13" s="42"/>
      <c r="E13" s="42">
        <f t="shared" si="4"/>
        <v>17533000</v>
      </c>
      <c r="F13" s="43">
        <v>17533000</v>
      </c>
      <c r="G13" s="44">
        <v>17533000</v>
      </c>
      <c r="H13" s="43">
        <v>4692000</v>
      </c>
      <c r="I13" s="44">
        <v>4736532</v>
      </c>
      <c r="J13" s="43">
        <v>3228000</v>
      </c>
      <c r="K13" s="44">
        <v>3600000</v>
      </c>
      <c r="L13" s="43">
        <v>6030000</v>
      </c>
      <c r="M13" s="44">
        <v>3006479</v>
      </c>
      <c r="N13" s="43"/>
      <c r="O13" s="44"/>
      <c r="P13" s="43">
        <f t="shared" si="5"/>
        <v>13950000</v>
      </c>
      <c r="Q13" s="44">
        <f t="shared" si="6"/>
        <v>11343011</v>
      </c>
      <c r="R13" s="24">
        <f t="shared" si="7"/>
        <v>86.80297397769516</v>
      </c>
      <c r="S13" s="25">
        <f t="shared" si="8"/>
        <v>-16.486694444444446</v>
      </c>
      <c r="T13" s="24">
        <f t="shared" si="9"/>
        <v>79.564250270917697</v>
      </c>
      <c r="U13" s="26">
        <f t="shared" si="10"/>
        <v>64.695209034392292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20277000</v>
      </c>
      <c r="C23" s="42"/>
      <c r="D23" s="42"/>
      <c r="E23" s="42">
        <f t="shared" si="4"/>
        <v>20277000</v>
      </c>
      <c r="F23" s="43">
        <v>20277000</v>
      </c>
      <c r="G23" s="44">
        <v>20277000</v>
      </c>
      <c r="H23" s="43">
        <v>202000</v>
      </c>
      <c r="I23" s="44">
        <v>202955</v>
      </c>
      <c r="J23" s="43">
        <v>8832000</v>
      </c>
      <c r="K23" s="44">
        <v>8831385</v>
      </c>
      <c r="L23" s="43">
        <v>6374000</v>
      </c>
      <c r="M23" s="44">
        <v>3215155</v>
      </c>
      <c r="N23" s="43"/>
      <c r="O23" s="44"/>
      <c r="P23" s="43">
        <f t="shared" si="5"/>
        <v>15408000</v>
      </c>
      <c r="Q23" s="44">
        <f t="shared" si="6"/>
        <v>12249495</v>
      </c>
      <c r="R23" s="24">
        <f t="shared" si="7"/>
        <v>-27.830615942028984</v>
      </c>
      <c r="S23" s="25">
        <f t="shared" si="8"/>
        <v>-63.59398893831488</v>
      </c>
      <c r="T23" s="24">
        <f t="shared" si="9"/>
        <v>75.987572126054147</v>
      </c>
      <c r="U23" s="26">
        <f t="shared" si="10"/>
        <v>60.410785619174433</v>
      </c>
      <c r="V23" s="43">
        <v>3127000</v>
      </c>
      <c r="W23" s="44">
        <v>1403000</v>
      </c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4353000</v>
      </c>
      <c r="C28" s="39">
        <f t="shared" si="11"/>
        <v>0</v>
      </c>
      <c r="D28" s="39">
        <f t="shared" si="11"/>
        <v>0</v>
      </c>
      <c r="E28" s="39">
        <f t="shared" si="11"/>
        <v>4353000</v>
      </c>
      <c r="F28" s="40">
        <f t="shared" si="11"/>
        <v>4353000</v>
      </c>
      <c r="G28" s="41">
        <f t="shared" si="11"/>
        <v>4353000</v>
      </c>
      <c r="H28" s="40">
        <f t="shared" si="11"/>
        <v>647000</v>
      </c>
      <c r="I28" s="41">
        <f t="shared" si="11"/>
        <v>258578</v>
      </c>
      <c r="J28" s="40">
        <f t="shared" si="11"/>
        <v>868000</v>
      </c>
      <c r="K28" s="41">
        <f t="shared" si="11"/>
        <v>166475</v>
      </c>
      <c r="L28" s="40">
        <f t="shared" si="11"/>
        <v>1578000</v>
      </c>
      <c r="M28" s="41">
        <f t="shared" si="11"/>
        <v>1711604</v>
      </c>
      <c r="N28" s="40">
        <f t="shared" si="11"/>
        <v>0</v>
      </c>
      <c r="O28" s="41">
        <f t="shared" si="11"/>
        <v>0</v>
      </c>
      <c r="P28" s="40">
        <f t="shared" si="11"/>
        <v>3093000</v>
      </c>
      <c r="Q28" s="41">
        <f t="shared" si="11"/>
        <v>2136657</v>
      </c>
      <c r="R28" s="20">
        <f t="shared" si="7"/>
        <v>81.797235023041466</v>
      </c>
      <c r="S28" s="21">
        <f t="shared" si="8"/>
        <v>928.14476648145364</v>
      </c>
      <c r="T28" s="20">
        <f t="shared" si="9"/>
        <v>71.054445210199859</v>
      </c>
      <c r="U28" s="22">
        <f t="shared" si="10"/>
        <v>49.084700206753965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2800000</v>
      </c>
      <c r="C31" s="42"/>
      <c r="D31" s="42"/>
      <c r="E31" s="42">
        <f t="shared" si="4"/>
        <v>2800000</v>
      </c>
      <c r="F31" s="43">
        <v>2800000</v>
      </c>
      <c r="G31" s="44">
        <v>2800000</v>
      </c>
      <c r="H31" s="43">
        <v>259000</v>
      </c>
      <c r="I31" s="44">
        <v>258578</v>
      </c>
      <c r="J31" s="43">
        <v>169000</v>
      </c>
      <c r="K31" s="44">
        <v>166475</v>
      </c>
      <c r="L31" s="43">
        <v>1578000</v>
      </c>
      <c r="M31" s="44">
        <v>1711604</v>
      </c>
      <c r="N31" s="43"/>
      <c r="O31" s="44"/>
      <c r="P31" s="43">
        <f t="shared" si="5"/>
        <v>2006000</v>
      </c>
      <c r="Q31" s="44">
        <f t="shared" si="6"/>
        <v>2136657</v>
      </c>
      <c r="R31" s="24">
        <f t="shared" si="7"/>
        <v>833.72781065088759</v>
      </c>
      <c r="S31" s="25">
        <f t="shared" si="8"/>
        <v>928.14476648145364</v>
      </c>
      <c r="T31" s="24">
        <f t="shared" si="9"/>
        <v>71.642857142857139</v>
      </c>
      <c r="U31" s="26">
        <f t="shared" si="10"/>
        <v>76.309178571428575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1553000</v>
      </c>
      <c r="C33" s="42"/>
      <c r="D33" s="42"/>
      <c r="E33" s="42">
        <f t="shared" si="4"/>
        <v>1553000</v>
      </c>
      <c r="F33" s="43">
        <v>1553000</v>
      </c>
      <c r="G33" s="44">
        <v>1553000</v>
      </c>
      <c r="H33" s="43">
        <v>388000</v>
      </c>
      <c r="I33" s="44"/>
      <c r="J33" s="43">
        <v>699000</v>
      </c>
      <c r="K33" s="44"/>
      <c r="L33" s="43"/>
      <c r="M33" s="44"/>
      <c r="N33" s="43"/>
      <c r="O33" s="44"/>
      <c r="P33" s="43">
        <f t="shared" si="5"/>
        <v>1087000</v>
      </c>
      <c r="Q33" s="44">
        <f t="shared" si="6"/>
        <v>0</v>
      </c>
      <c r="R33" s="24">
        <f t="shared" si="7"/>
        <v>-100</v>
      </c>
      <c r="S33" s="25">
        <f t="shared" si="8"/>
        <v>0</v>
      </c>
      <c r="T33" s="24">
        <f t="shared" si="9"/>
        <v>69.993560849967807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233000</v>
      </c>
      <c r="C43" s="45">
        <f t="shared" si="20"/>
        <v>0</v>
      </c>
      <c r="D43" s="45">
        <f t="shared" si="20"/>
        <v>0</v>
      </c>
      <c r="E43" s="45">
        <f t="shared" si="20"/>
        <v>233000</v>
      </c>
      <c r="F43" s="46">
        <f t="shared" si="20"/>
        <v>212000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233000</v>
      </c>
      <c r="C44" s="39">
        <f t="shared" si="22"/>
        <v>0</v>
      </c>
      <c r="D44" s="39">
        <f t="shared" si="22"/>
        <v>0</v>
      </c>
      <c r="E44" s="39">
        <f t="shared" si="22"/>
        <v>233000</v>
      </c>
      <c r="F44" s="40">
        <f t="shared" si="22"/>
        <v>212000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233000</v>
      </c>
      <c r="C46" s="42"/>
      <c r="D46" s="42"/>
      <c r="E46" s="42">
        <f t="shared" si="13"/>
        <v>233000</v>
      </c>
      <c r="F46" s="43">
        <v>212000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133218000</v>
      </c>
      <c r="C61" s="39">
        <f t="shared" si="26"/>
        <v>0</v>
      </c>
      <c r="D61" s="39">
        <f t="shared" si="26"/>
        <v>0</v>
      </c>
      <c r="E61" s="39">
        <f t="shared" si="26"/>
        <v>133218000</v>
      </c>
      <c r="F61" s="40">
        <f t="shared" si="26"/>
        <v>133197000</v>
      </c>
      <c r="G61" s="41">
        <f t="shared" si="26"/>
        <v>132985000</v>
      </c>
      <c r="H61" s="40">
        <f t="shared" si="26"/>
        <v>6555000</v>
      </c>
      <c r="I61" s="41">
        <f t="shared" si="26"/>
        <v>17990555</v>
      </c>
      <c r="J61" s="40">
        <f t="shared" si="26"/>
        <v>44648000</v>
      </c>
      <c r="K61" s="41">
        <f t="shared" si="26"/>
        <v>45185014</v>
      </c>
      <c r="L61" s="40">
        <f t="shared" si="26"/>
        <v>34649000</v>
      </c>
      <c r="M61" s="41">
        <f t="shared" si="26"/>
        <v>23392460</v>
      </c>
      <c r="N61" s="40">
        <f t="shared" si="26"/>
        <v>0</v>
      </c>
      <c r="O61" s="41">
        <f t="shared" si="26"/>
        <v>0</v>
      </c>
      <c r="P61" s="40">
        <f t="shared" si="26"/>
        <v>85852000</v>
      </c>
      <c r="Q61" s="41">
        <f t="shared" si="26"/>
        <v>86568029</v>
      </c>
      <c r="R61" s="20">
        <f t="shared" si="16"/>
        <v>-22.395180075255329</v>
      </c>
      <c r="S61" s="21">
        <f t="shared" si="17"/>
        <v>-48.22960550593168</v>
      </c>
      <c r="T61" s="20">
        <f t="shared" si="18"/>
        <v>64.444744704169111</v>
      </c>
      <c r="U61" s="22">
        <f t="shared" si="19"/>
        <v>64.98223138014383</v>
      </c>
      <c r="V61" s="40">
        <f t="shared" ref="V61:W61" si="27">+V8+V43</f>
        <v>3127000</v>
      </c>
      <c r="W61" s="41">
        <f t="shared" si="27"/>
        <v>1403000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133218000</v>
      </c>
      <c r="C65" s="48">
        <f t="shared" si="30"/>
        <v>0</v>
      </c>
      <c r="D65" s="48">
        <f t="shared" si="30"/>
        <v>0</v>
      </c>
      <c r="E65" s="48">
        <f t="shared" si="30"/>
        <v>133218000</v>
      </c>
      <c r="F65" s="49">
        <f t="shared" si="30"/>
        <v>133197000</v>
      </c>
      <c r="G65" s="50">
        <f t="shared" si="30"/>
        <v>132985000</v>
      </c>
      <c r="H65" s="49">
        <f t="shared" si="30"/>
        <v>6555000</v>
      </c>
      <c r="I65" s="50">
        <f t="shared" si="30"/>
        <v>17990555</v>
      </c>
      <c r="J65" s="49">
        <f t="shared" si="30"/>
        <v>44648000</v>
      </c>
      <c r="K65" s="50">
        <f t="shared" si="30"/>
        <v>45185014</v>
      </c>
      <c r="L65" s="49">
        <f t="shared" si="30"/>
        <v>34649000</v>
      </c>
      <c r="M65" s="51">
        <f t="shared" si="30"/>
        <v>23392460</v>
      </c>
      <c r="N65" s="49">
        <f t="shared" si="30"/>
        <v>0</v>
      </c>
      <c r="O65" s="50">
        <f t="shared" si="30"/>
        <v>0</v>
      </c>
      <c r="P65" s="49">
        <f t="shared" si="30"/>
        <v>85852000</v>
      </c>
      <c r="Q65" s="50">
        <f t="shared" si="30"/>
        <v>86568029</v>
      </c>
      <c r="R65" s="34">
        <f t="shared" si="16"/>
        <v>-22.395180075255329</v>
      </c>
      <c r="S65" s="35">
        <f t="shared" si="17"/>
        <v>-48.22960550593168</v>
      </c>
      <c r="T65" s="34">
        <f t="shared" si="18"/>
        <v>64.444744704169111</v>
      </c>
      <c r="U65" s="35">
        <f t="shared" si="19"/>
        <v>64.98223138014383</v>
      </c>
      <c r="V65" s="49">
        <f>+V61+V62</f>
        <v>3127000</v>
      </c>
      <c r="W65" s="50">
        <f>+W61+W62</f>
        <v>1403000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101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102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103</v>
      </c>
    </row>
    <row r="74" spans="1:23" x14ac:dyDescent="0.25">
      <c r="A74" t="s">
        <v>104</v>
      </c>
    </row>
    <row r="75" spans="1:23" x14ac:dyDescent="0.25">
      <c r="A75" t="s">
        <v>105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106</v>
      </c>
      <c r="G78" s="5" t="s">
        <v>107</v>
      </c>
      <c r="W78" s="5"/>
    </row>
    <row r="80" spans="1:23" x14ac:dyDescent="0.25">
      <c r="A80" t="s">
        <v>108</v>
      </c>
      <c r="G80" t="s">
        <v>108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109</v>
      </c>
      <c r="B6" s="9" t="s">
        <v>1</v>
      </c>
      <c r="C6" s="9" t="s">
        <v>109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224122000</v>
      </c>
      <c r="C8" s="36">
        <f t="shared" si="0"/>
        <v>0</v>
      </c>
      <c r="D8" s="36">
        <f t="shared" si="0"/>
        <v>0</v>
      </c>
      <c r="E8" s="36">
        <f t="shared" si="0"/>
        <v>224122000</v>
      </c>
      <c r="F8" s="37">
        <f t="shared" si="0"/>
        <v>224122000</v>
      </c>
      <c r="G8" s="38">
        <f t="shared" si="0"/>
        <v>224122000</v>
      </c>
      <c r="H8" s="37">
        <f t="shared" si="0"/>
        <v>53456000</v>
      </c>
      <c r="I8" s="38">
        <f t="shared" si="0"/>
        <v>41635415</v>
      </c>
      <c r="J8" s="37">
        <f t="shared" si="0"/>
        <v>75075000</v>
      </c>
      <c r="K8" s="38">
        <f t="shared" si="0"/>
        <v>100982929</v>
      </c>
      <c r="L8" s="37">
        <f t="shared" si="0"/>
        <v>20850000</v>
      </c>
      <c r="M8" s="38">
        <f t="shared" si="0"/>
        <v>19152557</v>
      </c>
      <c r="N8" s="37">
        <f t="shared" si="0"/>
        <v>0</v>
      </c>
      <c r="O8" s="38">
        <f t="shared" si="0"/>
        <v>0</v>
      </c>
      <c r="P8" s="37">
        <f t="shared" si="0"/>
        <v>149381000</v>
      </c>
      <c r="Q8" s="38">
        <f t="shared" si="0"/>
        <v>161770901</v>
      </c>
      <c r="R8" s="16">
        <f>IF(($J8       =0),0,((($L8       -$J8       )/$J8       )*100))</f>
        <v>-72.227772227772221</v>
      </c>
      <c r="S8" s="17">
        <f>IF(($K8       =0),0,((($M8       -$K8       )/$K8       )*100))</f>
        <v>-81.033866625120368</v>
      </c>
      <c r="T8" s="16">
        <f>IF(($E8       =0),0,(($P8       /$E8       )*100))</f>
        <v>66.651645086158425</v>
      </c>
      <c r="U8" s="18">
        <f>IF(($E8       =0),0,(($Q8       /$E8       )*100))</f>
        <v>72.179839997858309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215211000</v>
      </c>
      <c r="C9" s="39">
        <f t="shared" si="2"/>
        <v>0</v>
      </c>
      <c r="D9" s="39">
        <f t="shared" si="2"/>
        <v>0</v>
      </c>
      <c r="E9" s="39">
        <f t="shared" si="2"/>
        <v>215211000</v>
      </c>
      <c r="F9" s="40">
        <f t="shared" si="2"/>
        <v>215211000</v>
      </c>
      <c r="G9" s="41">
        <f t="shared" si="2"/>
        <v>215211000</v>
      </c>
      <c r="H9" s="40">
        <f t="shared" si="2"/>
        <v>52704000</v>
      </c>
      <c r="I9" s="41">
        <f t="shared" si="2"/>
        <v>39863045</v>
      </c>
      <c r="J9" s="40">
        <f t="shared" si="2"/>
        <v>72511000</v>
      </c>
      <c r="K9" s="41">
        <f t="shared" si="2"/>
        <v>96851907</v>
      </c>
      <c r="L9" s="40">
        <f t="shared" si="2"/>
        <v>17003000</v>
      </c>
      <c r="M9" s="41">
        <f t="shared" si="2"/>
        <v>16843304</v>
      </c>
      <c r="N9" s="40">
        <f t="shared" si="2"/>
        <v>0</v>
      </c>
      <c r="O9" s="41">
        <f t="shared" si="2"/>
        <v>0</v>
      </c>
      <c r="P9" s="40">
        <f t="shared" si="2"/>
        <v>142218000</v>
      </c>
      <c r="Q9" s="41">
        <f t="shared" si="2"/>
        <v>153558256</v>
      </c>
      <c r="R9" s="20">
        <f>IF(($J9       =0),0,((($L9       -$J9       )/$J9       )*100))</f>
        <v>-76.55114396436403</v>
      </c>
      <c r="S9" s="21">
        <f>IF(($K9       =0),0,((($M9       -$K9       )/$K9       )*100))</f>
        <v>-82.609218009512205</v>
      </c>
      <c r="T9" s="20">
        <f>IF(($E9       =0),0,(($P9       /$E9       )*100))</f>
        <v>66.083053375524486</v>
      </c>
      <c r="U9" s="22">
        <f>IF(($E9       =0),0,(($Q9       /$E9       )*100))</f>
        <v>71.352419718322949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111484000</v>
      </c>
      <c r="C10" s="42"/>
      <c r="D10" s="42"/>
      <c r="E10" s="42">
        <f t="shared" ref="E10:E41" si="4">$B10      +$C10      +$D10</f>
        <v>111484000</v>
      </c>
      <c r="F10" s="43">
        <v>111484000</v>
      </c>
      <c r="G10" s="44">
        <v>111484000</v>
      </c>
      <c r="H10" s="43">
        <v>23601000</v>
      </c>
      <c r="I10" s="44">
        <v>34325900</v>
      </c>
      <c r="J10" s="43">
        <v>43913000</v>
      </c>
      <c r="K10" s="44">
        <v>36148979</v>
      </c>
      <c r="L10" s="43">
        <v>5834000</v>
      </c>
      <c r="M10" s="44">
        <v>12209503</v>
      </c>
      <c r="N10" s="43"/>
      <c r="O10" s="44"/>
      <c r="P10" s="43">
        <f t="shared" ref="P10:P41" si="5">$H10      +$J10      +$L10      +$N10</f>
        <v>73348000</v>
      </c>
      <c r="Q10" s="44">
        <f t="shared" ref="Q10:Q41" si="6">$I10      +$K10      +$M10      +$O10</f>
        <v>82684382</v>
      </c>
      <c r="R10" s="24">
        <f t="shared" ref="R10:R41" si="7">IF(($J10      =0),0,((($L10      -$J10      )/$J10      )*100))</f>
        <v>-86.714640311525059</v>
      </c>
      <c r="S10" s="25">
        <f t="shared" ref="S10:S41" si="8">IF(($K10      =0),0,((($M10      -$K10      )/$K10      )*100))</f>
        <v>-66.224487280816419</v>
      </c>
      <c r="T10" s="24">
        <f t="shared" ref="T10:T41" si="9">IF(($E10      =0),0,(($P10      /$E10      )*100))</f>
        <v>65.792400703239935</v>
      </c>
      <c r="U10" s="26">
        <f t="shared" ref="U10:U41" si="10">IF(($E10      =0),0,(($Q10      /$E10      )*100))</f>
        <v>74.167039216389796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36490000</v>
      </c>
      <c r="C13" s="42"/>
      <c r="D13" s="42"/>
      <c r="E13" s="42">
        <f t="shared" si="4"/>
        <v>36490000</v>
      </c>
      <c r="F13" s="43">
        <v>36490000</v>
      </c>
      <c r="G13" s="44">
        <v>36490000</v>
      </c>
      <c r="H13" s="43">
        <v>16421000</v>
      </c>
      <c r="I13" s="44"/>
      <c r="J13" s="43">
        <v>7298000</v>
      </c>
      <c r="K13" s="44">
        <v>30673384</v>
      </c>
      <c r="L13" s="43">
        <v>1579000</v>
      </c>
      <c r="M13" s="44">
        <v>941035</v>
      </c>
      <c r="N13" s="43"/>
      <c r="O13" s="44"/>
      <c r="P13" s="43">
        <f t="shared" si="5"/>
        <v>25298000</v>
      </c>
      <c r="Q13" s="44">
        <f t="shared" si="6"/>
        <v>31614419</v>
      </c>
      <c r="R13" s="24">
        <f t="shared" si="7"/>
        <v>-78.363935324746507</v>
      </c>
      <c r="S13" s="25">
        <f t="shared" si="8"/>
        <v>-96.932079616647442</v>
      </c>
      <c r="T13" s="24">
        <f t="shared" si="9"/>
        <v>69.328583173472182</v>
      </c>
      <c r="U13" s="26">
        <f t="shared" si="10"/>
        <v>86.638583173472185</v>
      </c>
      <c r="V13" s="43"/>
      <c r="W13" s="44"/>
    </row>
    <row r="14" spans="1:23" ht="13" x14ac:dyDescent="0.3">
      <c r="A14" s="23" t="s">
        <v>40</v>
      </c>
      <c r="B14" s="42">
        <v>12600000</v>
      </c>
      <c r="C14" s="42"/>
      <c r="D14" s="42"/>
      <c r="E14" s="42">
        <f t="shared" si="4"/>
        <v>12600000</v>
      </c>
      <c r="F14" s="43">
        <v>12600000</v>
      </c>
      <c r="G14" s="44">
        <v>12600000</v>
      </c>
      <c r="H14" s="43">
        <v>6422000</v>
      </c>
      <c r="I14" s="44"/>
      <c r="J14" s="43">
        <v>6078000</v>
      </c>
      <c r="K14" s="44">
        <v>12600170</v>
      </c>
      <c r="L14" s="43"/>
      <c r="M14" s="44"/>
      <c r="N14" s="43"/>
      <c r="O14" s="44"/>
      <c r="P14" s="43">
        <f t="shared" si="5"/>
        <v>12500000</v>
      </c>
      <c r="Q14" s="44">
        <f t="shared" si="6"/>
        <v>12600170</v>
      </c>
      <c r="R14" s="24">
        <f t="shared" si="7"/>
        <v>-100</v>
      </c>
      <c r="S14" s="25">
        <f t="shared" si="8"/>
        <v>-100</v>
      </c>
      <c r="T14" s="24">
        <f t="shared" si="9"/>
        <v>99.206349206349216</v>
      </c>
      <c r="U14" s="26">
        <f t="shared" si="10"/>
        <v>100.0013492063492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54637000</v>
      </c>
      <c r="C23" s="42"/>
      <c r="D23" s="42"/>
      <c r="E23" s="42">
        <f t="shared" si="4"/>
        <v>54637000</v>
      </c>
      <c r="F23" s="43">
        <v>54637000</v>
      </c>
      <c r="G23" s="44">
        <v>54637000</v>
      </c>
      <c r="H23" s="43">
        <v>6260000</v>
      </c>
      <c r="I23" s="44">
        <v>5537145</v>
      </c>
      <c r="J23" s="43">
        <v>15222000</v>
      </c>
      <c r="K23" s="44">
        <v>17429374</v>
      </c>
      <c r="L23" s="43">
        <v>9590000</v>
      </c>
      <c r="M23" s="44">
        <v>3692766</v>
      </c>
      <c r="N23" s="43"/>
      <c r="O23" s="44"/>
      <c r="P23" s="43">
        <f t="shared" si="5"/>
        <v>31072000</v>
      </c>
      <c r="Q23" s="44">
        <f t="shared" si="6"/>
        <v>26659285</v>
      </c>
      <c r="R23" s="24">
        <f t="shared" si="7"/>
        <v>-36.999080278544213</v>
      </c>
      <c r="S23" s="25">
        <f t="shared" si="8"/>
        <v>-78.812974005836352</v>
      </c>
      <c r="T23" s="24">
        <f t="shared" si="9"/>
        <v>56.869886706810405</v>
      </c>
      <c r="U23" s="26">
        <f t="shared" si="10"/>
        <v>48.793464136025037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8911000</v>
      </c>
      <c r="C28" s="39">
        <f t="shared" si="11"/>
        <v>0</v>
      </c>
      <c r="D28" s="39">
        <f t="shared" si="11"/>
        <v>0</v>
      </c>
      <c r="E28" s="39">
        <f t="shared" si="11"/>
        <v>8911000</v>
      </c>
      <c r="F28" s="40">
        <f t="shared" si="11"/>
        <v>8911000</v>
      </c>
      <c r="G28" s="41">
        <f t="shared" si="11"/>
        <v>8911000</v>
      </c>
      <c r="H28" s="40">
        <f t="shared" si="11"/>
        <v>752000</v>
      </c>
      <c r="I28" s="41">
        <f t="shared" si="11"/>
        <v>1772370</v>
      </c>
      <c r="J28" s="40">
        <f t="shared" si="11"/>
        <v>2564000</v>
      </c>
      <c r="K28" s="41">
        <f t="shared" si="11"/>
        <v>4131022</v>
      </c>
      <c r="L28" s="40">
        <f t="shared" si="11"/>
        <v>3847000</v>
      </c>
      <c r="M28" s="41">
        <f t="shared" si="11"/>
        <v>2309253</v>
      </c>
      <c r="N28" s="40">
        <f t="shared" si="11"/>
        <v>0</v>
      </c>
      <c r="O28" s="41">
        <f t="shared" si="11"/>
        <v>0</v>
      </c>
      <c r="P28" s="40">
        <f t="shared" si="11"/>
        <v>7163000</v>
      </c>
      <c r="Q28" s="41">
        <f t="shared" si="11"/>
        <v>8212645</v>
      </c>
      <c r="R28" s="20">
        <f t="shared" si="7"/>
        <v>50.039001560062403</v>
      </c>
      <c r="S28" s="21">
        <f t="shared" si="8"/>
        <v>-44.099716728693288</v>
      </c>
      <c r="T28" s="20">
        <f t="shared" si="9"/>
        <v>80.383795309168448</v>
      </c>
      <c r="U28" s="22">
        <f t="shared" si="10"/>
        <v>92.163000785545961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2300000</v>
      </c>
      <c r="C31" s="42"/>
      <c r="D31" s="42"/>
      <c r="E31" s="42">
        <f t="shared" si="4"/>
        <v>2300000</v>
      </c>
      <c r="F31" s="43">
        <v>2300000</v>
      </c>
      <c r="G31" s="44">
        <v>2300000</v>
      </c>
      <c r="H31" s="43">
        <v>99000</v>
      </c>
      <c r="I31" s="44">
        <v>99999</v>
      </c>
      <c r="J31" s="43">
        <v>605000</v>
      </c>
      <c r="K31" s="44">
        <v>605266</v>
      </c>
      <c r="L31" s="43">
        <v>1105000</v>
      </c>
      <c r="M31" s="44">
        <v>1104300</v>
      </c>
      <c r="N31" s="43"/>
      <c r="O31" s="44"/>
      <c r="P31" s="43">
        <f t="shared" si="5"/>
        <v>1809000</v>
      </c>
      <c r="Q31" s="44">
        <f t="shared" si="6"/>
        <v>1809565</v>
      </c>
      <c r="R31" s="24">
        <f t="shared" si="7"/>
        <v>82.644628099173559</v>
      </c>
      <c r="S31" s="25">
        <f t="shared" si="8"/>
        <v>82.448708501716609</v>
      </c>
      <c r="T31" s="24">
        <f t="shared" si="9"/>
        <v>78.652173913043484</v>
      </c>
      <c r="U31" s="26">
        <f t="shared" si="10"/>
        <v>78.676739130434783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2611000</v>
      </c>
      <c r="C33" s="42"/>
      <c r="D33" s="42"/>
      <c r="E33" s="42">
        <f t="shared" si="4"/>
        <v>2611000</v>
      </c>
      <c r="F33" s="43">
        <v>2611000</v>
      </c>
      <c r="G33" s="44">
        <v>2611000</v>
      </c>
      <c r="H33" s="43">
        <v>653000</v>
      </c>
      <c r="I33" s="44">
        <v>1672371</v>
      </c>
      <c r="J33" s="43">
        <v>971000</v>
      </c>
      <c r="K33" s="44">
        <v>938629</v>
      </c>
      <c r="L33" s="43"/>
      <c r="M33" s="44"/>
      <c r="N33" s="43"/>
      <c r="O33" s="44"/>
      <c r="P33" s="43">
        <f t="shared" si="5"/>
        <v>1624000</v>
      </c>
      <c r="Q33" s="44">
        <f t="shared" si="6"/>
        <v>2611000</v>
      </c>
      <c r="R33" s="24">
        <f t="shared" si="7"/>
        <v>-100</v>
      </c>
      <c r="S33" s="25">
        <f t="shared" si="8"/>
        <v>-100</v>
      </c>
      <c r="T33" s="24">
        <f t="shared" si="9"/>
        <v>62.198391420911527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/>
      <c r="I36" s="44"/>
      <c r="J36" s="43">
        <v>988000</v>
      </c>
      <c r="K36" s="44">
        <v>2587127</v>
      </c>
      <c r="L36" s="43">
        <v>2742000</v>
      </c>
      <c r="M36" s="44">
        <v>1204953</v>
      </c>
      <c r="N36" s="43"/>
      <c r="O36" s="44"/>
      <c r="P36" s="43">
        <f t="shared" si="5"/>
        <v>3730000</v>
      </c>
      <c r="Q36" s="44">
        <f t="shared" si="6"/>
        <v>3792080</v>
      </c>
      <c r="R36" s="24">
        <f t="shared" si="7"/>
        <v>177.53036437246962</v>
      </c>
      <c r="S36" s="25">
        <f t="shared" si="8"/>
        <v>-53.425054123744218</v>
      </c>
      <c r="T36" s="24">
        <f t="shared" si="9"/>
        <v>93.25</v>
      </c>
      <c r="U36" s="26">
        <f t="shared" si="10"/>
        <v>94.801999999999992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45608000</v>
      </c>
      <c r="C43" s="45">
        <f t="shared" si="20"/>
        <v>0</v>
      </c>
      <c r="D43" s="45">
        <f t="shared" si="20"/>
        <v>0</v>
      </c>
      <c r="E43" s="45">
        <f t="shared" si="20"/>
        <v>45608000</v>
      </c>
      <c r="F43" s="46">
        <f t="shared" si="20"/>
        <v>45280000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45608000</v>
      </c>
      <c r="C44" s="39">
        <f t="shared" si="22"/>
        <v>0</v>
      </c>
      <c r="D44" s="39">
        <f t="shared" si="22"/>
        <v>0</v>
      </c>
      <c r="E44" s="39">
        <f t="shared" si="22"/>
        <v>45608000</v>
      </c>
      <c r="F44" s="40">
        <f t="shared" si="22"/>
        <v>45280000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40000000</v>
      </c>
      <c r="C45" s="42"/>
      <c r="D45" s="42"/>
      <c r="E45" s="42">
        <f t="shared" si="13"/>
        <v>40000000</v>
      </c>
      <c r="F45" s="43">
        <v>40000000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3608000</v>
      </c>
      <c r="C46" s="42"/>
      <c r="D46" s="42"/>
      <c r="E46" s="42">
        <f t="shared" si="13"/>
        <v>3608000</v>
      </c>
      <c r="F46" s="43">
        <v>3280000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2000000</v>
      </c>
      <c r="C47" s="42"/>
      <c r="D47" s="42"/>
      <c r="E47" s="42">
        <f t="shared" si="13"/>
        <v>2000000</v>
      </c>
      <c r="F47" s="43">
        <v>2000000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269730000</v>
      </c>
      <c r="C61" s="39">
        <f t="shared" si="26"/>
        <v>0</v>
      </c>
      <c r="D61" s="39">
        <f t="shared" si="26"/>
        <v>0</v>
      </c>
      <c r="E61" s="39">
        <f t="shared" si="26"/>
        <v>269730000</v>
      </c>
      <c r="F61" s="40">
        <f t="shared" si="26"/>
        <v>269402000</v>
      </c>
      <c r="G61" s="41">
        <f t="shared" si="26"/>
        <v>224122000</v>
      </c>
      <c r="H61" s="40">
        <f t="shared" si="26"/>
        <v>53456000</v>
      </c>
      <c r="I61" s="41">
        <f t="shared" si="26"/>
        <v>41635415</v>
      </c>
      <c r="J61" s="40">
        <f t="shared" si="26"/>
        <v>75075000</v>
      </c>
      <c r="K61" s="41">
        <f t="shared" si="26"/>
        <v>100982929</v>
      </c>
      <c r="L61" s="40">
        <f t="shared" si="26"/>
        <v>20850000</v>
      </c>
      <c r="M61" s="41">
        <f t="shared" si="26"/>
        <v>19152557</v>
      </c>
      <c r="N61" s="40">
        <f t="shared" si="26"/>
        <v>0</v>
      </c>
      <c r="O61" s="41">
        <f t="shared" si="26"/>
        <v>0</v>
      </c>
      <c r="P61" s="40">
        <f t="shared" si="26"/>
        <v>149381000</v>
      </c>
      <c r="Q61" s="41">
        <f t="shared" si="26"/>
        <v>161770901</v>
      </c>
      <c r="R61" s="20">
        <f t="shared" si="16"/>
        <v>-72.227772227772221</v>
      </c>
      <c r="S61" s="21">
        <f t="shared" si="17"/>
        <v>-81.033866625120368</v>
      </c>
      <c r="T61" s="20">
        <f t="shared" si="18"/>
        <v>55.381677974270573</v>
      </c>
      <c r="U61" s="22">
        <f t="shared" si="19"/>
        <v>59.975123642160675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269730000</v>
      </c>
      <c r="C65" s="48">
        <f t="shared" si="30"/>
        <v>0</v>
      </c>
      <c r="D65" s="48">
        <f t="shared" si="30"/>
        <v>0</v>
      </c>
      <c r="E65" s="48">
        <f t="shared" si="30"/>
        <v>269730000</v>
      </c>
      <c r="F65" s="49">
        <f t="shared" si="30"/>
        <v>269402000</v>
      </c>
      <c r="G65" s="50">
        <f t="shared" si="30"/>
        <v>224122000</v>
      </c>
      <c r="H65" s="49">
        <f t="shared" si="30"/>
        <v>53456000</v>
      </c>
      <c r="I65" s="50">
        <f t="shared" si="30"/>
        <v>41635415</v>
      </c>
      <c r="J65" s="49">
        <f t="shared" si="30"/>
        <v>75075000</v>
      </c>
      <c r="K65" s="50">
        <f t="shared" si="30"/>
        <v>100982929</v>
      </c>
      <c r="L65" s="49">
        <f t="shared" si="30"/>
        <v>20850000</v>
      </c>
      <c r="M65" s="51">
        <f t="shared" si="30"/>
        <v>19152557</v>
      </c>
      <c r="N65" s="49">
        <f t="shared" si="30"/>
        <v>0</v>
      </c>
      <c r="O65" s="50">
        <f t="shared" si="30"/>
        <v>0</v>
      </c>
      <c r="P65" s="49">
        <f t="shared" si="30"/>
        <v>149381000</v>
      </c>
      <c r="Q65" s="50">
        <f t="shared" si="30"/>
        <v>161770901</v>
      </c>
      <c r="R65" s="34">
        <f t="shared" si="16"/>
        <v>-72.227772227772221</v>
      </c>
      <c r="S65" s="35">
        <f t="shared" si="17"/>
        <v>-81.033866625120368</v>
      </c>
      <c r="T65" s="34">
        <f t="shared" si="18"/>
        <v>55.381677974270573</v>
      </c>
      <c r="U65" s="35">
        <f t="shared" si="19"/>
        <v>59.975123642160675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100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101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102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103</v>
      </c>
    </row>
    <row r="74" spans="1:23" x14ac:dyDescent="0.25">
      <c r="A74" t="s">
        <v>104</v>
      </c>
    </row>
    <row r="75" spans="1:23" x14ac:dyDescent="0.25">
      <c r="A75" t="s">
        <v>105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106</v>
      </c>
      <c r="G78" s="5" t="s">
        <v>107</v>
      </c>
      <c r="W78" s="5"/>
    </row>
    <row r="80" spans="1:23" x14ac:dyDescent="0.25">
      <c r="A80" t="s">
        <v>108</v>
      </c>
      <c r="G80" t="s">
        <v>108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34EDF5-C114-4BDF-B739-DE49F5706F1D}"/>
</file>

<file path=customXml/itemProps2.xml><?xml version="1.0" encoding="utf-8"?>
<ds:datastoreItem xmlns:ds="http://schemas.openxmlformats.org/officeDocument/2006/customXml" ds:itemID="{0D42BD5A-E8ED-4C67-9418-A1B49D0CBC37}"/>
</file>

<file path=customXml/itemProps3.xml><?xml version="1.0" encoding="utf-8"?>
<ds:datastoreItem xmlns:ds="http://schemas.openxmlformats.org/officeDocument/2006/customXml" ds:itemID="{E9FE2997-23C5-45F9-A0B6-0A1A1DDD20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DC42</vt:lpstr>
      <vt:lpstr>DC48</vt:lpstr>
      <vt:lpstr>EKU</vt:lpstr>
      <vt:lpstr>GT421</vt:lpstr>
      <vt:lpstr>GT422</vt:lpstr>
      <vt:lpstr>GT423</vt:lpstr>
      <vt:lpstr>GT481</vt:lpstr>
      <vt:lpstr>GT484</vt:lpstr>
      <vt:lpstr>GT485</vt:lpstr>
      <vt:lpstr>JHB</vt:lpstr>
      <vt:lpstr>TSH</vt:lpstr>
      <vt:lpstr>'DC42'!Print_Area</vt:lpstr>
      <vt:lpstr>'DC48'!Print_Area</vt:lpstr>
      <vt:lpstr>EKU!Print_Area</vt:lpstr>
      <vt:lpstr>'GT421'!Print_Area</vt:lpstr>
      <vt:lpstr>'GT422'!Print_Area</vt:lpstr>
      <vt:lpstr>'GT423'!Print_Area</vt:lpstr>
      <vt:lpstr>'GT481'!Print_Area</vt:lpstr>
      <vt:lpstr>'GT484'!Print_Area</vt:lpstr>
      <vt:lpstr>'GT485'!Print_Area</vt:lpstr>
      <vt:lpstr>JHB!Print_Area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2026-05-07T11:30:20Z</dcterms:created>
  <dcterms:modified xsi:type="dcterms:W3CDTF">2026-05-07T11:43:05Z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